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3CFCE774-92C7-4F96-8DDA-2BE28B18C3FA}" xr6:coauthVersionLast="36" xr6:coauthVersionMax="36" xr10:uidLastSave="{00000000-0000-0000-0000-000000000000}"/>
  <bookViews>
    <workbookView xWindow="0" yWindow="0" windowWidth="28800" windowHeight="12225" xr2:uid="{AB72E6D4-0C1A-4360-8C82-16D12FDFC5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L44" i="1"/>
  <c r="L43" i="1"/>
  <c r="L42" i="1"/>
  <c r="L41" i="1"/>
  <c r="L40" i="1"/>
  <c r="L39" i="1"/>
  <c r="L37" i="1"/>
  <c r="L36" i="1"/>
  <c r="L35" i="1"/>
  <c r="L34" i="1"/>
  <c r="I34" i="1"/>
  <c r="C35" i="1"/>
  <c r="I36" i="1" l="1"/>
  <c r="I35" i="1"/>
  <c r="I37" i="1"/>
</calcChain>
</file>

<file path=xl/sharedStrings.xml><?xml version="1.0" encoding="utf-8"?>
<sst xmlns="http://schemas.openxmlformats.org/spreadsheetml/2006/main" count="192" uniqueCount="136">
  <si>
    <t>Session</t>
  </si>
  <si>
    <t>Session and panel titles</t>
  </si>
  <si>
    <t>Papers</t>
  </si>
  <si>
    <t>Last name</t>
  </si>
  <si>
    <t>First name</t>
  </si>
  <si>
    <t>m/f</t>
  </si>
  <si>
    <t>Region</t>
  </si>
  <si>
    <t>Country</t>
  </si>
  <si>
    <t>H</t>
  </si>
  <si>
    <t>Japan</t>
  </si>
  <si>
    <t>India</t>
  </si>
  <si>
    <t>UK</t>
  </si>
  <si>
    <t>f</t>
  </si>
  <si>
    <t>1A</t>
  </si>
  <si>
    <t>USA</t>
  </si>
  <si>
    <t>m</t>
  </si>
  <si>
    <t>?</t>
  </si>
  <si>
    <t>B.1</t>
  </si>
  <si>
    <t>Women and science</t>
  </si>
  <si>
    <t>Changing social status of Assamese women: Role of science</t>
  </si>
  <si>
    <t>Bezbarua</t>
  </si>
  <si>
    <t>Aditi</t>
  </si>
  <si>
    <t>Women in the period of political and economic transformation in Poland</t>
  </si>
  <si>
    <t>Szemik-Hojniak</t>
  </si>
  <si>
    <t>Anna</t>
  </si>
  <si>
    <t>Poland</t>
  </si>
  <si>
    <t>Participation of women in the Hong Kong construction industry</t>
  </si>
  <si>
    <t>Ng</t>
  </si>
  <si>
    <t>Lai Yin</t>
  </si>
  <si>
    <t>Hong Kong</t>
  </si>
  <si>
    <t>Julie K.W.</t>
  </si>
  <si>
    <t>Wo</t>
  </si>
  <si>
    <t>Working circumstances of China's women workers</t>
  </si>
  <si>
    <t>Meihe</t>
  </si>
  <si>
    <t>Zhou</t>
  </si>
  <si>
    <t>China</t>
  </si>
  <si>
    <t>Gender strategic needs: Sustainable tool for social and economic advancement</t>
  </si>
  <si>
    <t>Ekop</t>
  </si>
  <si>
    <t>Mercy Obot</t>
  </si>
  <si>
    <t>Nigeria</t>
  </si>
  <si>
    <t>International cooperation of scientists on problems related to status of women in extreme situations</t>
  </si>
  <si>
    <t>Perminova</t>
  </si>
  <si>
    <t>Alla I.</t>
  </si>
  <si>
    <t>Russia</t>
  </si>
  <si>
    <t>Women Consulting Engineers: A look into their work and their lives</t>
  </si>
  <si>
    <t>The Women Consulting Engineers Society of Japan</t>
  </si>
  <si>
    <t>n/a</t>
  </si>
  <si>
    <t>Women in tertiary education: A Hong Kong perspective</t>
  </si>
  <si>
    <t>Liu</t>
  </si>
  <si>
    <t>Anita M.M.</t>
  </si>
  <si>
    <t>Receptivity of academic community of Kaunas University of Technology for the European Union activities</t>
  </si>
  <si>
    <t>Dumciuviene</t>
  </si>
  <si>
    <t>Daiva</t>
  </si>
  <si>
    <t>Lithunia</t>
  </si>
  <si>
    <t>A decade of active intervention succeeds in doubling the participation of women in science and engineering in Canada</t>
  </si>
  <si>
    <t>Frize</t>
  </si>
  <si>
    <t>Monique</t>
  </si>
  <si>
    <t>1B</t>
  </si>
  <si>
    <t>Canada</t>
  </si>
  <si>
    <t>Society of Women Engineers: Student technical paper competition winners</t>
  </si>
  <si>
    <t>Harer</t>
  </si>
  <si>
    <t>Kathleen P.</t>
  </si>
  <si>
    <t>Betty P.</t>
  </si>
  <si>
    <t>Preece</t>
  </si>
  <si>
    <t>Views and actual conditions of young members of the Japan Society of Home Economics</t>
  </si>
  <si>
    <t>Kaoru</t>
  </si>
  <si>
    <t>Horiuchi</t>
  </si>
  <si>
    <t>Imura</t>
  </si>
  <si>
    <t>Noriko</t>
  </si>
  <si>
    <t>Michiko</t>
  </si>
  <si>
    <t>Kimura</t>
  </si>
  <si>
    <t>Mori</t>
  </si>
  <si>
    <t>Masumi</t>
  </si>
  <si>
    <t>Sachiko</t>
  </si>
  <si>
    <t>Odake</t>
  </si>
  <si>
    <t>Model mentoring projects for women students in science</t>
  </si>
  <si>
    <t>Mantel</t>
  </si>
  <si>
    <t>Linda H.</t>
  </si>
  <si>
    <t>Women engineers in France: Updated figures and promotion of engineering in schools</t>
  </si>
  <si>
    <t>Rodot</t>
  </si>
  <si>
    <t>Marianne</t>
  </si>
  <si>
    <t>Lutse</t>
  </si>
  <si>
    <t>Patricia</t>
  </si>
  <si>
    <t>France</t>
  </si>
  <si>
    <t>Women and the environment in Iran</t>
  </si>
  <si>
    <t>Monfared</t>
  </si>
  <si>
    <t>Shahla Farsi</t>
  </si>
  <si>
    <t>Iran</t>
  </si>
  <si>
    <t>Japanese women in science and technology</t>
  </si>
  <si>
    <t>Kuwahara</t>
  </si>
  <si>
    <t>Motoko</t>
  </si>
  <si>
    <t>Women scientists in archaeometry in Turkey</t>
  </si>
  <si>
    <t>Demirci</t>
  </si>
  <si>
    <t>Sahinde</t>
  </si>
  <si>
    <t>Ozer</t>
  </si>
  <si>
    <t>Ay Melek</t>
  </si>
  <si>
    <t>Turkey</t>
  </si>
  <si>
    <t>Trends: Women in engineering</t>
  </si>
  <si>
    <t>Gleita</t>
  </si>
  <si>
    <t>Roberta B.</t>
  </si>
  <si>
    <t>Chronic energy deficiency (CED) status and some nutritional indicators of rural women at procreative age in Vietnam</t>
  </si>
  <si>
    <t>Lien</t>
  </si>
  <si>
    <t>Do Thi Kim</t>
  </si>
  <si>
    <t>Khan</t>
  </si>
  <si>
    <t>Nguyen Cong</t>
  </si>
  <si>
    <t>Khoi</t>
  </si>
  <si>
    <t>Ha Huy</t>
  </si>
  <si>
    <t>Vietnam</t>
  </si>
  <si>
    <t>The Athena project</t>
  </si>
  <si>
    <t>Bullivant</t>
  </si>
  <si>
    <t>Susan</t>
  </si>
  <si>
    <t>papers</t>
  </si>
  <si>
    <t>speakers</t>
  </si>
  <si>
    <t>sessions</t>
  </si>
  <si>
    <t>Nb exp papers</t>
  </si>
  <si>
    <t>Nb abstract only</t>
  </si>
  <si>
    <t xml:space="preserve"> Nb missing</t>
  </si>
  <si>
    <t>Refs paper</t>
  </si>
  <si>
    <t xml:space="preserve">Refs abstract </t>
  </si>
  <si>
    <t>255-258</t>
  </si>
  <si>
    <t>259-262</t>
  </si>
  <si>
    <t>263-266</t>
  </si>
  <si>
    <t>267-270</t>
  </si>
  <si>
    <t>271-274</t>
  </si>
  <si>
    <t>275-277</t>
  </si>
  <si>
    <t>278-281</t>
  </si>
  <si>
    <t>282-285</t>
  </si>
  <si>
    <t>286-288</t>
  </si>
  <si>
    <t>289-291</t>
  </si>
  <si>
    <t>293-295</t>
  </si>
  <si>
    <t>297-300</t>
  </si>
  <si>
    <t>302-305</t>
  </si>
  <si>
    <t>306-309</t>
  </si>
  <si>
    <t>311-314</t>
  </si>
  <si>
    <t>315-318</t>
  </si>
  <si>
    <t>Nb papers 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</si>
</sst>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5" borderId="2" xfId="0" applyFill="1" applyBorder="1"/>
  </cellXfs>
  <cellStyles count="1">
    <cellStyle name="Normal" xfId="0" builtinId="0"/>
  </cellStyles>
  <dxfs count="4">
    <dxf>
      <alignment horizontal="right" vertical="bottom" textRotation="0" wrapText="0" indent="0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C3058-4DF6-4C04-A0A0-930C72EB1606}" name="Table1" displayName="Table1" ref="A1:N31" totalsRowShown="0" headerRowDxfId="3" headerRowBorderDxfId="2" tableBorderDxfId="1">
  <autoFilter ref="A1:N31" xr:uid="{32392842-34DC-451A-9966-CC537921AB61}"/>
  <tableColumns count="14">
    <tableColumn id="1" xr3:uid="{5D580814-636E-43B8-BE6B-226CD454AAEC}" name="Session"/>
    <tableColumn id="2" xr3:uid="{B56C7536-C8C1-4575-8559-BE19269A63F7}" name="Nb exp papers"/>
    <tableColumn id="12" xr3:uid="{EF105088-0A73-44F5-88CB-7075E17AB79F}" name="Nb papers proc"/>
    <tableColumn id="11" xr3:uid="{D7D7BE09-804A-4965-8B7A-7B5AAC5EAFCA}" name="Nb abstract only"/>
    <tableColumn id="10" xr3:uid="{14691531-CCD7-4BF2-AF53-58F8E759595F}" name=" Nb missing"/>
    <tableColumn id="3" xr3:uid="{9E81A4C8-6699-4062-8174-633C0D58846E}" name="Session and panel titles"/>
    <tableColumn id="4" xr3:uid="{1881E406-B4D9-48EB-A7E3-40BBF566DE74}" name="Papers"/>
    <tableColumn id="5" xr3:uid="{021BD78B-ED67-4B0C-9F0B-461F86C97A4C}" name="Last name"/>
    <tableColumn id="6" xr3:uid="{215C53F8-B6AE-483B-AE1F-FA2E00383EA0}" name="First name"/>
    <tableColumn id="7" xr3:uid="{20AC5B09-0BC2-450A-87D2-F986D03EBEF5}" name="m/f"/>
    <tableColumn id="8" xr3:uid="{C2031B6B-195B-4FE2-91E0-B58D9EC72F77}" name="Region" dataDxfId="0"/>
    <tableColumn id="9" xr3:uid="{2AE5D1EE-6214-41E6-965D-7DBF53043E13}" name="Country"/>
    <tableColumn id="13" xr3:uid="{786E6770-F478-4150-A178-42A400F1AF1C}" name="Refs paper"/>
    <tableColumn id="14" xr3:uid="{7E843F2C-70EE-40D3-990F-78F89A93624C}" name="Refs abstract 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67F5-E51D-4384-9EC9-0EF4AB769C66}">
  <dimension ref="A1:N44"/>
  <sheetViews>
    <sheetView tabSelected="1" zoomScale="90" zoomScaleNormal="90" workbookViewId="0">
      <selection activeCell="D36" sqref="D36"/>
    </sheetView>
  </sheetViews>
  <sheetFormatPr baseColWidth="10" defaultColWidth="9.140625" defaultRowHeight="15" x14ac:dyDescent="0.25"/>
  <cols>
    <col min="2" max="5" width="14" customWidth="1"/>
    <col min="6" max="6" width="19.85546875" customWidth="1"/>
    <col min="7" max="7" width="65.5703125" customWidth="1"/>
    <col min="8" max="8" width="15" customWidth="1"/>
    <col min="9" max="9" width="12.85546875" bestFit="1" customWidth="1"/>
  </cols>
  <sheetData>
    <row r="1" spans="1:14" x14ac:dyDescent="0.25">
      <c r="A1" s="1" t="s">
        <v>0</v>
      </c>
      <c r="B1" s="1" t="s">
        <v>114</v>
      </c>
      <c r="C1" s="1" t="s">
        <v>135</v>
      </c>
      <c r="D1" s="1" t="s">
        <v>115</v>
      </c>
      <c r="E1" s="1" t="s">
        <v>116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117</v>
      </c>
      <c r="N1" s="1" t="s">
        <v>118</v>
      </c>
    </row>
    <row r="2" spans="1:14" x14ac:dyDescent="0.25">
      <c r="A2" s="4" t="s">
        <v>17</v>
      </c>
      <c r="B2">
        <v>20</v>
      </c>
      <c r="C2">
        <v>17</v>
      </c>
      <c r="D2">
        <v>3</v>
      </c>
      <c r="E2">
        <v>0</v>
      </c>
      <c r="F2" t="s">
        <v>18</v>
      </c>
      <c r="G2" t="s">
        <v>19</v>
      </c>
      <c r="H2" t="s">
        <v>20</v>
      </c>
      <c r="I2" t="s">
        <v>21</v>
      </c>
      <c r="J2" t="s">
        <v>12</v>
      </c>
      <c r="K2" s="2">
        <v>8</v>
      </c>
      <c r="L2" t="s">
        <v>10</v>
      </c>
      <c r="M2" t="s">
        <v>119</v>
      </c>
    </row>
    <row r="3" spans="1:14" x14ac:dyDescent="0.25">
      <c r="G3" s="3" t="s">
        <v>22</v>
      </c>
      <c r="H3" t="s">
        <v>23</v>
      </c>
      <c r="I3" t="s">
        <v>24</v>
      </c>
      <c r="J3" t="s">
        <v>12</v>
      </c>
      <c r="K3" s="2">
        <v>4</v>
      </c>
      <c r="L3" t="s">
        <v>25</v>
      </c>
      <c r="M3" t="s">
        <v>120</v>
      </c>
    </row>
    <row r="4" spans="1:14" x14ac:dyDescent="0.25">
      <c r="G4" t="s">
        <v>26</v>
      </c>
      <c r="H4" t="s">
        <v>27</v>
      </c>
      <c r="I4" t="s">
        <v>28</v>
      </c>
      <c r="J4" t="s">
        <v>12</v>
      </c>
      <c r="K4" s="2">
        <v>10</v>
      </c>
      <c r="L4" t="s">
        <v>29</v>
      </c>
      <c r="M4" t="s">
        <v>121</v>
      </c>
    </row>
    <row r="5" spans="1:14" x14ac:dyDescent="0.25">
      <c r="H5" t="s">
        <v>31</v>
      </c>
      <c r="I5" t="s">
        <v>30</v>
      </c>
      <c r="J5" t="s">
        <v>12</v>
      </c>
      <c r="K5" s="2">
        <v>10</v>
      </c>
      <c r="L5" t="s">
        <v>29</v>
      </c>
    </row>
    <row r="6" spans="1:14" x14ac:dyDescent="0.25">
      <c r="G6" s="3" t="s">
        <v>32</v>
      </c>
      <c r="H6" t="s">
        <v>33</v>
      </c>
      <c r="I6" t="s">
        <v>34</v>
      </c>
      <c r="J6" t="s">
        <v>12</v>
      </c>
      <c r="K6" s="2">
        <v>10</v>
      </c>
      <c r="L6" t="s">
        <v>35</v>
      </c>
      <c r="M6" t="s">
        <v>122</v>
      </c>
    </row>
    <row r="7" spans="1:14" x14ac:dyDescent="0.25">
      <c r="G7" t="s">
        <v>36</v>
      </c>
      <c r="H7" t="s">
        <v>37</v>
      </c>
      <c r="I7" t="s">
        <v>38</v>
      </c>
      <c r="J7" t="s">
        <v>12</v>
      </c>
      <c r="K7" s="2">
        <v>6</v>
      </c>
      <c r="L7" t="s">
        <v>39</v>
      </c>
      <c r="M7" t="s">
        <v>123</v>
      </c>
    </row>
    <row r="8" spans="1:14" x14ac:dyDescent="0.25">
      <c r="G8" t="s">
        <v>40</v>
      </c>
      <c r="H8" t="s">
        <v>41</v>
      </c>
      <c r="I8" t="s">
        <v>42</v>
      </c>
      <c r="J8" t="s">
        <v>12</v>
      </c>
      <c r="K8" s="2">
        <v>4</v>
      </c>
      <c r="L8" t="s">
        <v>43</v>
      </c>
      <c r="M8" t="s">
        <v>124</v>
      </c>
    </row>
    <row r="9" spans="1:14" x14ac:dyDescent="0.25">
      <c r="G9" t="s">
        <v>44</v>
      </c>
      <c r="H9" t="s">
        <v>45</v>
      </c>
      <c r="I9" t="s">
        <v>46</v>
      </c>
      <c r="J9" t="s">
        <v>46</v>
      </c>
      <c r="K9" s="2" t="s">
        <v>8</v>
      </c>
      <c r="L9" t="s">
        <v>9</v>
      </c>
      <c r="M9" t="s">
        <v>125</v>
      </c>
    </row>
    <row r="10" spans="1:14" x14ac:dyDescent="0.25">
      <c r="G10" t="s">
        <v>47</v>
      </c>
      <c r="H10" t="s">
        <v>48</v>
      </c>
      <c r="I10" t="s">
        <v>49</v>
      </c>
      <c r="J10" t="s">
        <v>12</v>
      </c>
      <c r="K10" s="2">
        <v>10</v>
      </c>
      <c r="L10" t="s">
        <v>29</v>
      </c>
      <c r="M10" t="s">
        <v>126</v>
      </c>
    </row>
    <row r="11" spans="1:14" x14ac:dyDescent="0.25">
      <c r="G11" t="s">
        <v>50</v>
      </c>
      <c r="H11" t="s">
        <v>51</v>
      </c>
      <c r="I11" t="s">
        <v>52</v>
      </c>
      <c r="J11" t="s">
        <v>12</v>
      </c>
      <c r="K11" s="2">
        <v>4</v>
      </c>
      <c r="L11" t="s">
        <v>53</v>
      </c>
      <c r="M11" t="s">
        <v>127</v>
      </c>
    </row>
    <row r="12" spans="1:14" x14ac:dyDescent="0.25">
      <c r="G12" t="s">
        <v>54</v>
      </c>
      <c r="H12" t="s">
        <v>55</v>
      </c>
      <c r="I12" t="s">
        <v>56</v>
      </c>
      <c r="J12" t="s">
        <v>12</v>
      </c>
      <c r="K12" s="2" t="s">
        <v>57</v>
      </c>
      <c r="L12" t="s">
        <v>58</v>
      </c>
      <c r="M12" t="s">
        <v>128</v>
      </c>
    </row>
    <row r="13" spans="1:14" x14ac:dyDescent="0.25">
      <c r="G13" t="s">
        <v>59</v>
      </c>
      <c r="H13" t="s">
        <v>60</v>
      </c>
      <c r="I13" t="s">
        <v>61</v>
      </c>
      <c r="J13" t="s">
        <v>12</v>
      </c>
      <c r="K13" s="2" t="s">
        <v>13</v>
      </c>
      <c r="L13" t="s">
        <v>14</v>
      </c>
      <c r="M13">
        <v>292</v>
      </c>
    </row>
    <row r="14" spans="1:14" x14ac:dyDescent="0.25">
      <c r="H14" t="s">
        <v>63</v>
      </c>
      <c r="I14" t="s">
        <v>62</v>
      </c>
      <c r="J14" t="s">
        <v>12</v>
      </c>
      <c r="K14" s="2" t="s">
        <v>13</v>
      </c>
      <c r="L14" t="s">
        <v>14</v>
      </c>
    </row>
    <row r="15" spans="1:14" x14ac:dyDescent="0.25">
      <c r="G15" t="s">
        <v>64</v>
      </c>
      <c r="H15" t="s">
        <v>66</v>
      </c>
      <c r="I15" t="s">
        <v>65</v>
      </c>
      <c r="J15" s="3"/>
      <c r="K15" s="2" t="s">
        <v>8</v>
      </c>
      <c r="L15" t="s">
        <v>9</v>
      </c>
      <c r="M15" t="s">
        <v>129</v>
      </c>
    </row>
    <row r="16" spans="1:14" x14ac:dyDescent="0.25">
      <c r="H16" t="s">
        <v>67</v>
      </c>
      <c r="I16" t="s">
        <v>68</v>
      </c>
      <c r="J16" t="s">
        <v>12</v>
      </c>
      <c r="K16" s="2" t="s">
        <v>8</v>
      </c>
      <c r="L16" t="s">
        <v>9</v>
      </c>
    </row>
    <row r="17" spans="1:14" x14ac:dyDescent="0.25">
      <c r="H17" t="s">
        <v>70</v>
      </c>
      <c r="I17" t="s">
        <v>69</v>
      </c>
      <c r="J17" t="s">
        <v>12</v>
      </c>
      <c r="K17" s="2" t="s">
        <v>8</v>
      </c>
      <c r="L17" t="s">
        <v>9</v>
      </c>
    </row>
    <row r="18" spans="1:14" x14ac:dyDescent="0.25">
      <c r="H18" t="s">
        <v>71</v>
      </c>
      <c r="I18" t="s">
        <v>72</v>
      </c>
      <c r="J18" s="3"/>
      <c r="K18" s="2" t="s">
        <v>8</v>
      </c>
      <c r="L18" t="s">
        <v>9</v>
      </c>
    </row>
    <row r="19" spans="1:14" x14ac:dyDescent="0.25">
      <c r="H19" t="s">
        <v>74</v>
      </c>
      <c r="I19" t="s">
        <v>73</v>
      </c>
      <c r="J19" t="s">
        <v>12</v>
      </c>
      <c r="K19" s="2" t="s">
        <v>8</v>
      </c>
      <c r="L19" t="s">
        <v>9</v>
      </c>
    </row>
    <row r="20" spans="1:14" x14ac:dyDescent="0.25">
      <c r="G20" t="s">
        <v>75</v>
      </c>
      <c r="H20" t="s">
        <v>76</v>
      </c>
      <c r="I20" t="s">
        <v>77</v>
      </c>
      <c r="J20" t="s">
        <v>12</v>
      </c>
      <c r="K20" s="2" t="s">
        <v>13</v>
      </c>
      <c r="L20" t="s">
        <v>14</v>
      </c>
      <c r="N20">
        <v>296</v>
      </c>
    </row>
    <row r="21" spans="1:14" x14ac:dyDescent="0.25">
      <c r="G21" s="3" t="s">
        <v>78</v>
      </c>
      <c r="H21" t="s">
        <v>79</v>
      </c>
      <c r="I21" t="s">
        <v>80</v>
      </c>
      <c r="J21" t="s">
        <v>12</v>
      </c>
      <c r="K21" s="2">
        <v>3</v>
      </c>
      <c r="L21" t="s">
        <v>83</v>
      </c>
      <c r="M21" t="s">
        <v>130</v>
      </c>
    </row>
    <row r="22" spans="1:14" x14ac:dyDescent="0.25">
      <c r="H22" t="s">
        <v>81</v>
      </c>
      <c r="I22" t="s">
        <v>82</v>
      </c>
      <c r="J22" t="s">
        <v>12</v>
      </c>
      <c r="K22" s="2">
        <v>3</v>
      </c>
      <c r="L22" t="s">
        <v>83</v>
      </c>
    </row>
    <row r="23" spans="1:14" x14ac:dyDescent="0.25">
      <c r="G23" t="s">
        <v>84</v>
      </c>
      <c r="H23" t="s">
        <v>85</v>
      </c>
      <c r="I23" t="s">
        <v>86</v>
      </c>
      <c r="J23" t="s">
        <v>12</v>
      </c>
      <c r="K23" s="2">
        <v>7</v>
      </c>
      <c r="L23" t="s">
        <v>87</v>
      </c>
      <c r="N23">
        <v>301</v>
      </c>
    </row>
    <row r="24" spans="1:14" x14ac:dyDescent="0.25">
      <c r="G24" s="3" t="s">
        <v>88</v>
      </c>
      <c r="H24" t="s">
        <v>89</v>
      </c>
      <c r="I24" t="s">
        <v>90</v>
      </c>
      <c r="J24" t="s">
        <v>12</v>
      </c>
      <c r="K24" s="2" t="s">
        <v>8</v>
      </c>
      <c r="L24" t="s">
        <v>9</v>
      </c>
      <c r="M24" t="s">
        <v>131</v>
      </c>
    </row>
    <row r="25" spans="1:14" x14ac:dyDescent="0.25">
      <c r="G25" t="s">
        <v>91</v>
      </c>
      <c r="H25" t="s">
        <v>92</v>
      </c>
      <c r="I25" t="s">
        <v>93</v>
      </c>
      <c r="J25" t="s">
        <v>12</v>
      </c>
      <c r="K25" s="2">
        <v>3</v>
      </c>
      <c r="L25" t="s">
        <v>96</v>
      </c>
      <c r="M25" t="s">
        <v>132</v>
      </c>
    </row>
    <row r="26" spans="1:14" x14ac:dyDescent="0.25">
      <c r="H26" t="s">
        <v>94</v>
      </c>
      <c r="I26" t="s">
        <v>95</v>
      </c>
      <c r="J26" t="s">
        <v>12</v>
      </c>
      <c r="K26" s="2">
        <v>3</v>
      </c>
      <c r="L26" t="s">
        <v>96</v>
      </c>
    </row>
    <row r="27" spans="1:14" x14ac:dyDescent="0.25">
      <c r="G27" t="s">
        <v>97</v>
      </c>
      <c r="H27" t="s">
        <v>98</v>
      </c>
      <c r="I27" t="s">
        <v>99</v>
      </c>
      <c r="J27" t="s">
        <v>12</v>
      </c>
      <c r="K27" s="2" t="s">
        <v>13</v>
      </c>
      <c r="L27" t="s">
        <v>14</v>
      </c>
      <c r="N27">
        <v>310</v>
      </c>
    </row>
    <row r="28" spans="1:14" x14ac:dyDescent="0.25">
      <c r="G28" t="s">
        <v>100</v>
      </c>
      <c r="H28" t="s">
        <v>102</v>
      </c>
      <c r="I28" t="s">
        <v>101</v>
      </c>
      <c r="J28" t="s">
        <v>12</v>
      </c>
      <c r="K28" s="2">
        <v>9</v>
      </c>
      <c r="L28" t="s">
        <v>107</v>
      </c>
      <c r="M28" t="s">
        <v>133</v>
      </c>
    </row>
    <row r="29" spans="1:14" x14ac:dyDescent="0.25">
      <c r="H29" t="s">
        <v>104</v>
      </c>
      <c r="I29" t="s">
        <v>103</v>
      </c>
      <c r="J29" t="s">
        <v>15</v>
      </c>
      <c r="K29" s="2">
        <v>9</v>
      </c>
      <c r="L29" t="s">
        <v>107</v>
      </c>
    </row>
    <row r="30" spans="1:14" x14ac:dyDescent="0.25">
      <c r="H30" t="s">
        <v>105</v>
      </c>
      <c r="I30" t="s">
        <v>106</v>
      </c>
      <c r="J30" t="s">
        <v>15</v>
      </c>
      <c r="K30" s="2">
        <v>9</v>
      </c>
      <c r="L30" t="s">
        <v>107</v>
      </c>
    </row>
    <row r="31" spans="1:14" x14ac:dyDescent="0.25">
      <c r="A31" s="8"/>
      <c r="B31" s="8"/>
      <c r="C31" s="8"/>
      <c r="D31" s="8"/>
      <c r="E31" s="8"/>
      <c r="F31" s="8"/>
      <c r="G31" s="10" t="s">
        <v>108</v>
      </c>
      <c r="H31" s="8" t="s">
        <v>109</v>
      </c>
      <c r="I31" s="8" t="s">
        <v>110</v>
      </c>
      <c r="J31" s="8" t="s">
        <v>12</v>
      </c>
      <c r="K31" s="9">
        <v>11</v>
      </c>
      <c r="L31" s="8" t="s">
        <v>11</v>
      </c>
      <c r="M31" s="8" t="s">
        <v>134</v>
      </c>
      <c r="N31" s="8"/>
    </row>
    <row r="32" spans="1:14" x14ac:dyDescent="0.25">
      <c r="K32" s="2"/>
    </row>
    <row r="34" spans="1:12" x14ac:dyDescent="0.25">
      <c r="A34" s="5" t="s">
        <v>113</v>
      </c>
      <c r="B34" s="5" t="s">
        <v>111</v>
      </c>
      <c r="C34" s="5"/>
      <c r="D34" s="5"/>
      <c r="E34" s="5"/>
      <c r="F34" s="6"/>
      <c r="G34" s="6"/>
      <c r="H34" s="5" t="s">
        <v>112</v>
      </c>
      <c r="I34" s="6">
        <f>COUNTA(H2:H31)</f>
        <v>30</v>
      </c>
      <c r="J34" s="6"/>
      <c r="K34" s="7" t="s">
        <v>8</v>
      </c>
      <c r="L34" s="6">
        <f>COUNTIF(K2:K31,"h")</f>
        <v>7</v>
      </c>
    </row>
    <row r="35" spans="1:12" x14ac:dyDescent="0.25">
      <c r="A35" s="6">
        <v>1</v>
      </c>
      <c r="B35" s="6">
        <v>20</v>
      </c>
      <c r="C35" s="6">
        <f>C2</f>
        <v>17</v>
      </c>
      <c r="D35" s="6">
        <v>3</v>
      </c>
      <c r="E35" s="6"/>
      <c r="F35" s="6"/>
      <c r="G35" s="6"/>
      <c r="H35" s="7" t="s">
        <v>12</v>
      </c>
      <c r="I35" s="6">
        <f>COUNTIF(J2:J31,"f")</f>
        <v>25</v>
      </c>
      <c r="J35" s="6"/>
      <c r="K35" s="7" t="s">
        <v>13</v>
      </c>
      <c r="L35" s="6">
        <f>COUNTIF(K2:K31,"1A")</f>
        <v>4</v>
      </c>
    </row>
    <row r="36" spans="1:12" x14ac:dyDescent="0.25">
      <c r="H36" s="7" t="s">
        <v>15</v>
      </c>
      <c r="I36" s="6">
        <f>COUNTIF(J2:J31,"m")</f>
        <v>2</v>
      </c>
      <c r="J36" s="6"/>
      <c r="K36" s="7" t="s">
        <v>57</v>
      </c>
      <c r="L36" s="6">
        <f>COUNTIF(K2:K31,"1B")</f>
        <v>1</v>
      </c>
    </row>
    <row r="37" spans="1:12" x14ac:dyDescent="0.25">
      <c r="H37" s="7" t="s">
        <v>16</v>
      </c>
      <c r="I37" s="6">
        <f>COUNTBLANK(J2:J31)</f>
        <v>2</v>
      </c>
      <c r="J37" s="6"/>
      <c r="K37" s="5">
        <v>3</v>
      </c>
      <c r="L37" s="6">
        <f>COUNTIF(K2:K31,"3")</f>
        <v>4</v>
      </c>
    </row>
    <row r="38" spans="1:12" x14ac:dyDescent="0.25">
      <c r="H38" s="7" t="s">
        <v>46</v>
      </c>
      <c r="I38" s="6">
        <v>1</v>
      </c>
      <c r="J38" s="6"/>
      <c r="K38" s="5">
        <v>4</v>
      </c>
      <c r="L38" s="6">
        <f>COUNTIF(K2:K31,"4")</f>
        <v>3</v>
      </c>
    </row>
    <row r="39" spans="1:12" x14ac:dyDescent="0.25">
      <c r="K39" s="5">
        <v>6</v>
      </c>
      <c r="L39" s="6">
        <f>COUNTIF(K2:K31,"6")</f>
        <v>1</v>
      </c>
    </row>
    <row r="40" spans="1:12" x14ac:dyDescent="0.25">
      <c r="K40" s="5">
        <v>7</v>
      </c>
      <c r="L40" s="6">
        <f>COUNTIF(K2:K31,"7")</f>
        <v>1</v>
      </c>
    </row>
    <row r="41" spans="1:12" x14ac:dyDescent="0.25">
      <c r="K41" s="5">
        <v>8</v>
      </c>
      <c r="L41" s="6">
        <f>COUNTIF(K2:K31,"8")</f>
        <v>1</v>
      </c>
    </row>
    <row r="42" spans="1:12" x14ac:dyDescent="0.25">
      <c r="K42" s="5">
        <v>9</v>
      </c>
      <c r="L42" s="6">
        <f>COUNTIF(K2:K31,"9")</f>
        <v>3</v>
      </c>
    </row>
    <row r="43" spans="1:12" x14ac:dyDescent="0.25">
      <c r="K43" s="5">
        <v>10</v>
      </c>
      <c r="L43" s="6">
        <f>COUNTIF(K2:K31,"10")</f>
        <v>4</v>
      </c>
    </row>
    <row r="44" spans="1:12" x14ac:dyDescent="0.25">
      <c r="K44" s="5">
        <v>11</v>
      </c>
      <c r="L44" s="6">
        <f>COUNTIF(K2:K31,"11")</f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2021-07-18T19:48:09Z</dcterms:created>
  <dcterms:modified xsi:type="dcterms:W3CDTF">2023-02-20T21:29:22Z</dcterms:modified>
</cp:coreProperties>
</file>