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DES\Documents\A-CIWES-ICFIS (INWES-ERI)\BOOK ICWES\BOOK DRAFT\CLAIRE TEXTS AND ANALYSIS\Excel finaux avec # abstracts S&amp;T\"/>
    </mc:Choice>
  </mc:AlternateContent>
  <xr:revisionPtr revIDLastSave="0" documentId="13_ncr:1_{846EB70B-4A75-4128-9EE0-903FF4B5D255}" xr6:coauthVersionLast="36" xr6:coauthVersionMax="36" xr10:uidLastSave="{00000000-0000-0000-0000-000000000000}"/>
  <bookViews>
    <workbookView xWindow="-120" yWindow="-120" windowWidth="20730" windowHeight="11160" xr2:uid="{422286F0-D6F0-419B-AD68-6040D9D3D5E9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" i="1" l="1"/>
  <c r="R34" i="1" l="1"/>
  <c r="R29" i="1" l="1"/>
  <c r="S36" i="1" l="1"/>
  <c r="R36" i="1"/>
  <c r="X31" i="1"/>
  <c r="Y36" i="1" l="1"/>
  <c r="Y22" i="1"/>
  <c r="J282" i="1"/>
  <c r="H282" i="1"/>
  <c r="J272" i="1"/>
  <c r="H272" i="1"/>
  <c r="Q397" i="1" l="1"/>
  <c r="S40" i="1" l="1"/>
  <c r="S26" i="1" l="1"/>
  <c r="S39" i="1" l="1"/>
  <c r="S25" i="1" l="1"/>
  <c r="S38" i="1" l="1"/>
  <c r="F344" i="1" l="1"/>
  <c r="S24" i="1" s="1"/>
  <c r="S37" i="1" l="1"/>
  <c r="S23" i="1" l="1"/>
  <c r="S35" i="1" l="1"/>
  <c r="S21" i="1" l="1"/>
  <c r="S34" i="1" l="1"/>
  <c r="S20" i="1"/>
  <c r="S31" i="1" l="1"/>
  <c r="S29" i="1"/>
  <c r="S33" i="1"/>
  <c r="S19" i="1" l="1"/>
  <c r="S18" i="1"/>
  <c r="S32" i="1"/>
  <c r="J111" i="1" l="1"/>
  <c r="H111" i="1"/>
  <c r="S17" i="1" l="1"/>
  <c r="S30" i="1" l="1"/>
  <c r="S41" i="1" s="1"/>
  <c r="S15" i="1" l="1"/>
  <c r="S27" i="1" l="1"/>
  <c r="T19" i="1"/>
  <c r="T17" i="1" l="1"/>
  <c r="X36" i="1" l="1"/>
  <c r="X22" i="1"/>
  <c r="J57" i="1"/>
  <c r="H57" i="1"/>
  <c r="U15" i="1" l="1"/>
  <c r="R23" i="1" l="1"/>
  <c r="T15" i="1"/>
  <c r="R15" i="1" l="1"/>
  <c r="Y15" i="1" l="1"/>
  <c r="Y29" i="1"/>
  <c r="W15" i="1"/>
  <c r="X15" i="1" l="1"/>
  <c r="W40" i="1"/>
  <c r="U40" i="1"/>
  <c r="R40" i="1"/>
  <c r="T40" i="1"/>
  <c r="W26" i="1"/>
  <c r="V26" i="1"/>
  <c r="U26" i="1"/>
  <c r="R26" i="1"/>
  <c r="T26" i="1"/>
  <c r="W39" i="1"/>
  <c r="U39" i="1"/>
  <c r="R39" i="1"/>
  <c r="W25" i="1"/>
  <c r="U25" i="1"/>
  <c r="R25" i="1"/>
  <c r="T25" i="1"/>
  <c r="U38" i="1"/>
  <c r="R38" i="1"/>
  <c r="T38" i="1"/>
  <c r="V24" i="1"/>
  <c r="U24" i="1"/>
  <c r="R24" i="1"/>
  <c r="T24" i="1"/>
  <c r="W37" i="1"/>
  <c r="W35" i="1"/>
  <c r="U37" i="1"/>
  <c r="R37" i="1"/>
  <c r="Y23" i="1" s="1"/>
  <c r="T37" i="1"/>
  <c r="U23" i="1"/>
  <c r="T23" i="1"/>
  <c r="X23" i="1" s="1"/>
  <c r="U35" i="1"/>
  <c r="R35" i="1"/>
  <c r="T35" i="1"/>
  <c r="U21" i="1"/>
  <c r="R21" i="1"/>
  <c r="T21" i="1"/>
  <c r="T20" i="1"/>
  <c r="U34" i="1"/>
  <c r="T34" i="1"/>
  <c r="U20" i="1"/>
  <c r="R20" i="1"/>
  <c r="T33" i="1"/>
  <c r="U33" i="1"/>
  <c r="R33" i="1"/>
  <c r="U19" i="1"/>
  <c r="R19" i="1"/>
  <c r="U32" i="1"/>
  <c r="R32" i="1"/>
  <c r="T32" i="1"/>
  <c r="U18" i="1"/>
  <c r="R18" i="1"/>
  <c r="T18" i="1"/>
  <c r="U31" i="1"/>
  <c r="R31" i="1"/>
  <c r="T31" i="1"/>
  <c r="U17" i="1"/>
  <c r="R17" i="1"/>
  <c r="X17" i="1" s="1"/>
  <c r="T16" i="1"/>
  <c r="U16" i="1"/>
  <c r="U30" i="1"/>
  <c r="T30" i="1"/>
  <c r="R30" i="1"/>
  <c r="R16" i="1"/>
  <c r="U29" i="1"/>
  <c r="T29" i="1"/>
  <c r="X20" i="1" l="1"/>
  <c r="Y39" i="1"/>
  <c r="Y25" i="1"/>
  <c r="X30" i="1"/>
  <c r="Y16" i="1"/>
  <c r="Y30" i="1"/>
  <c r="Y37" i="1"/>
  <c r="AA40" i="1"/>
  <c r="Y40" i="1"/>
  <c r="Y26" i="1"/>
  <c r="Y19" i="1"/>
  <c r="Y33" i="1"/>
  <c r="AB40" i="1"/>
  <c r="Y17" i="1"/>
  <c r="Y31" i="1"/>
  <c r="Y38" i="1"/>
  <c r="Y24" i="1"/>
  <c r="X34" i="1"/>
  <c r="Y20" i="1"/>
  <c r="Y34" i="1"/>
  <c r="Y18" i="1"/>
  <c r="Y32" i="1"/>
  <c r="Y35" i="1"/>
  <c r="Y21" i="1"/>
  <c r="W27" i="1"/>
  <c r="X33" i="1"/>
  <c r="X18" i="1"/>
  <c r="X40" i="1"/>
  <c r="X38" i="1"/>
  <c r="X26" i="1"/>
  <c r="X24" i="1"/>
  <c r="X32" i="1"/>
  <c r="X35" i="1"/>
  <c r="X37" i="1"/>
  <c r="X29" i="1"/>
  <c r="X21" i="1"/>
  <c r="X16" i="1"/>
  <c r="R27" i="1"/>
  <c r="X19" i="1"/>
  <c r="X25" i="1"/>
  <c r="H480" i="1"/>
  <c r="H396" i="1" l="1"/>
  <c r="H351" i="1" l="1"/>
  <c r="J351" i="1"/>
  <c r="V41" i="1" l="1"/>
  <c r="H291" i="1" l="1"/>
  <c r="H229" i="1" l="1"/>
  <c r="H164" i="1" l="1"/>
  <c r="H14" i="1" l="1"/>
  <c r="J22" i="1" l="1"/>
  <c r="H22" i="1"/>
  <c r="J33" i="1" l="1"/>
  <c r="H33" i="1"/>
  <c r="H46" i="1"/>
  <c r="I73" i="1" l="1"/>
  <c r="J73" i="1"/>
  <c r="H73" i="1"/>
  <c r="J95" i="1" l="1"/>
  <c r="H95" i="1"/>
  <c r="H90" i="1" l="1"/>
  <c r="J90" i="1"/>
  <c r="H128" i="1" l="1"/>
  <c r="J250" i="1" l="1"/>
  <c r="H250" i="1"/>
  <c r="J238" i="1"/>
  <c r="H238" i="1"/>
  <c r="J309" i="1" l="1"/>
  <c r="H309" i="1"/>
  <c r="J424" i="1" l="1"/>
  <c r="H424" i="1"/>
  <c r="U27" i="1" l="1"/>
  <c r="V27" i="1"/>
  <c r="J513" i="1"/>
  <c r="H513" i="1"/>
  <c r="J537" i="1" l="1"/>
  <c r="H537" i="1"/>
  <c r="J505" i="1" l="1"/>
  <c r="H505" i="1"/>
  <c r="J491" i="1"/>
  <c r="H493" i="1"/>
  <c r="H496" i="1" s="1"/>
  <c r="J496" i="1"/>
  <c r="J486" i="1"/>
  <c r="H482" i="1"/>
  <c r="H486" i="1" s="1"/>
  <c r="H491" i="1"/>
  <c r="J532" i="1" l="1"/>
  <c r="H532" i="1"/>
  <c r="H522" i="1" l="1"/>
  <c r="J522" i="1"/>
  <c r="J466" i="1" l="1"/>
  <c r="H466" i="1"/>
  <c r="J411" i="1" l="1"/>
  <c r="H411" i="1"/>
  <c r="J401" i="1"/>
  <c r="H401" i="1"/>
  <c r="H406" i="1"/>
  <c r="J406" i="1"/>
  <c r="T27" i="1"/>
  <c r="X27" i="1" s="1"/>
  <c r="T39" i="1" l="1"/>
  <c r="X39" i="1" s="1"/>
  <c r="J453" i="1"/>
  <c r="J448" i="1"/>
  <c r="H448" i="1"/>
  <c r="H453" i="1"/>
  <c r="J443" i="1"/>
  <c r="H443" i="1"/>
  <c r="H438" i="1" l="1"/>
  <c r="J438" i="1"/>
  <c r="J364" i="1" l="1"/>
  <c r="H364" i="1"/>
  <c r="J379" i="1"/>
  <c r="H379" i="1"/>
  <c r="H374" i="1" l="1"/>
  <c r="J296" i="1" l="1"/>
  <c r="H296" i="1"/>
  <c r="J325" i="1"/>
  <c r="H325" i="1"/>
  <c r="H341" i="1" l="1"/>
  <c r="J341" i="1"/>
  <c r="H320" i="1" l="1"/>
  <c r="J320" i="1"/>
  <c r="W41" i="1" l="1"/>
  <c r="J264" i="1"/>
  <c r="H264" i="1"/>
  <c r="H245" i="1"/>
  <c r="J213" i="1" l="1"/>
  <c r="H213" i="1"/>
  <c r="H68" i="1" l="1"/>
  <c r="J68" i="1"/>
  <c r="U41" i="1" l="1"/>
  <c r="T41" i="1"/>
  <c r="J28" i="1"/>
  <c r="H28" i="1"/>
  <c r="J480" i="1" l="1"/>
  <c r="J396" i="1"/>
  <c r="J374" i="1"/>
  <c r="J291" i="1"/>
  <c r="J245" i="1"/>
  <c r="J229" i="1"/>
  <c r="J197" i="1"/>
  <c r="J183" i="1"/>
  <c r="J164" i="1"/>
  <c r="J146" i="1"/>
  <c r="J128" i="1"/>
  <c r="J46" i="1"/>
  <c r="J14" i="1"/>
  <c r="R41" i="1" l="1"/>
  <c r="R43" i="1" s="1"/>
  <c r="D146" i="1"/>
  <c r="E146" i="1"/>
  <c r="H146" i="1"/>
  <c r="C146" i="1"/>
  <c r="Y27" i="1" l="1"/>
  <c r="Y41" i="1"/>
  <c r="X41" i="1"/>
  <c r="H195" i="1"/>
  <c r="H197" i="1" s="1"/>
  <c r="H175" i="1" l="1"/>
  <c r="H183" i="1" s="1"/>
</calcChain>
</file>

<file path=xl/sharedStrings.xml><?xml version="1.0" encoding="utf-8"?>
<sst xmlns="http://schemas.openxmlformats.org/spreadsheetml/2006/main" count="976" uniqueCount="326">
  <si>
    <t>ICWES IV</t>
  </si>
  <si>
    <t>sessions</t>
  </si>
  <si>
    <t>papers</t>
  </si>
  <si>
    <t>f</t>
  </si>
  <si>
    <t>1A</t>
  </si>
  <si>
    <t>m</t>
  </si>
  <si>
    <t xml:space="preserve">3 gave two papers: </t>
  </si>
  <si>
    <t>R. Rastogi</t>
  </si>
  <si>
    <t>Z. Chitulescu</t>
  </si>
  <si>
    <t>A.B. Kalalo</t>
  </si>
  <si>
    <t>Sessions</t>
  </si>
  <si>
    <t>Papers</t>
  </si>
  <si>
    <t>1B</t>
  </si>
  <si>
    <t>ICWES V</t>
  </si>
  <si>
    <t>Gender</t>
  </si>
  <si>
    <t>Notes</t>
  </si>
  <si>
    <t>ICWES VI</t>
  </si>
  <si>
    <t>2x</t>
  </si>
  <si>
    <t>A. Bhide</t>
  </si>
  <si>
    <t>S. Deshpande</t>
  </si>
  <si>
    <t>J. Kunungo</t>
  </si>
  <si>
    <t>V.N. Shah</t>
  </si>
  <si>
    <t>Notes:</t>
  </si>
  <si>
    <t>from WE 13.2 (1982) 7: about 300 delegates, 55 foreign from 16 countries</t>
  </si>
  <si>
    <t>from WE 13.2 (1982) 9: "Omitting the Open Forum, 125 papers were accepted, ofwhich 9 were to be read by title."</t>
  </si>
  <si>
    <r>
      <rPr>
        <b/>
        <sz val="10"/>
        <color theme="1"/>
        <rFont val="Calibri"/>
        <family val="2"/>
        <scheme val="minor"/>
      </rPr>
      <t>note:</t>
    </r>
    <r>
      <rPr>
        <sz val="10"/>
        <color theme="1"/>
        <rFont val="Calibri"/>
        <family val="2"/>
        <scheme val="minor"/>
      </rPr>
      <t xml:space="preserve"> C. Wisniewski gave two</t>
    </r>
  </si>
  <si>
    <t>ICWES VII</t>
  </si>
  <si>
    <t>K. Archer</t>
  </si>
  <si>
    <t>G. Cox</t>
  </si>
  <si>
    <t>E. Jones</t>
  </si>
  <si>
    <t>M. Van Deusen</t>
  </si>
  <si>
    <t>B. Wollmershauser</t>
  </si>
  <si>
    <t>S. Fountain: Assertiveness and power: staying in control</t>
  </si>
  <si>
    <t>same speaker, different workshop:</t>
  </si>
  <si>
    <t>same workshop:</t>
  </si>
  <si>
    <t>Workshops</t>
  </si>
  <si>
    <t>Host</t>
  </si>
  <si>
    <t>ICWES IX</t>
  </si>
  <si>
    <t>Posters</t>
  </si>
  <si>
    <t>ICWES X</t>
  </si>
  <si>
    <t>Panels</t>
  </si>
  <si>
    <t>ICWES XI</t>
  </si>
  <si>
    <t>Harumi Kushida-Yanagita</t>
  </si>
  <si>
    <t>Sanae Y. Matsuzaki</t>
  </si>
  <si>
    <t>ICWES II</t>
  </si>
  <si>
    <t>Plenary</t>
  </si>
  <si>
    <t>ICWES XII</t>
  </si>
  <si>
    <t>Total</t>
  </si>
  <si>
    <t>Conference</t>
  </si>
  <si>
    <t>Theme</t>
  </si>
  <si>
    <t>Nb sessions</t>
  </si>
  <si>
    <t xml:space="preserve">Sex of speakers </t>
  </si>
  <si>
    <t>nb speakers per region</t>
  </si>
  <si>
    <t>speakers regions</t>
  </si>
  <si>
    <t>ICWES I</t>
  </si>
  <si>
    <t>unknown</t>
  </si>
  <si>
    <t>ICWES III</t>
  </si>
  <si>
    <t>ICWES VIII</t>
  </si>
  <si>
    <t>Techno</t>
  </si>
  <si>
    <t>gender</t>
  </si>
  <si>
    <t>S&amp;T</t>
  </si>
  <si>
    <t>Voir  fichier Excel Claire "ICWES 4 gender_augmenté Claire.xlsx</t>
  </si>
  <si>
    <t>74 presentations (16 en français), 36 papers available (8 en français)</t>
  </si>
  <si>
    <t>5 abstracts</t>
  </si>
  <si>
    <t>Authors</t>
  </si>
  <si>
    <t>Panels, Round tables</t>
  </si>
  <si>
    <t>Papers sometimes very long (35 p.)</t>
  </si>
  <si>
    <t>with discussions for each sessions</t>
  </si>
  <si>
    <t>total G authors</t>
  </si>
  <si>
    <t>tot S&amp;T authors</t>
  </si>
  <si>
    <t>keynote</t>
  </si>
  <si>
    <t>keynote…</t>
  </si>
  <si>
    <t>total S&amp;G authors</t>
  </si>
  <si>
    <t>Papers in P</t>
  </si>
  <si>
    <t>w/ Papers in P</t>
  </si>
  <si>
    <t>M. H. Trytten</t>
  </si>
  <si>
    <t xml:space="preserve">Dorothy F. Hollingswort </t>
  </si>
  <si>
    <t>Cambridge</t>
  </si>
  <si>
    <t>Turin</t>
  </si>
  <si>
    <t>Bombay</t>
  </si>
  <si>
    <t>Abidjan</t>
  </si>
  <si>
    <t>Warwick</t>
  </si>
  <si>
    <t>Budapest</t>
  </si>
  <si>
    <t>Chiba</t>
  </si>
  <si>
    <t>Ottawa</t>
  </si>
  <si>
    <t>New York</t>
  </si>
  <si>
    <t>Cracow</t>
  </si>
  <si>
    <t>Rouen</t>
  </si>
  <si>
    <t>Washington</t>
  </si>
  <si>
    <t>ICWES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</si>
  <si>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</si>
  <si>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</si>
  <si>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</si>
  <si>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</si>
  <si>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</si>
  <si>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</si>
  <si>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</si>
  <si>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</si>
  <si>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</si>
  <si>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</si>
  <si>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</si>
  <si>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</si>
  <si>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Keynotes, invited papers, plenaries [1]</t>
  </si>
  <si>
    <t>other papers</t>
  </si>
  <si>
    <t xml:space="preserve">Host </t>
  </si>
  <si>
    <t>Unknown</t>
  </si>
  <si>
    <t>total</t>
  </si>
  <si>
    <t>Students p.</t>
  </si>
  <si>
    <t>tot S&amp;T po. Aut</t>
  </si>
  <si>
    <t xml:space="preserve">Hioronimus f3, Cole fH, </t>
  </si>
  <si>
    <t xml:space="preserve">Kendrick fH, Bielefeld fH, </t>
  </si>
  <si>
    <t>tot S&amp;T keynote</t>
  </si>
  <si>
    <t>Donnelly f3, Denton fH,</t>
  </si>
  <si>
    <t>Hillhorst, fH</t>
  </si>
  <si>
    <t>Good (P1, f 1A), Byrne (E1, f11)</t>
  </si>
  <si>
    <t>Hillhorst (no paper or abstract)</t>
  </si>
  <si>
    <t>Platt, Kubovy, Ronto</t>
  </si>
  <si>
    <t>HOST</t>
  </si>
  <si>
    <t>B. Preece</t>
  </si>
  <si>
    <t>unknowned</t>
  </si>
  <si>
    <t>attendees invied to participate</t>
  </si>
  <si>
    <t>1 panel, 5 authors, abstracts only</t>
  </si>
  <si>
    <t>Invited</t>
  </si>
  <si>
    <t>Keynote</t>
  </si>
  <si>
    <t>tot S&amp;T plenary</t>
  </si>
  <si>
    <t>tot S&amp;T Invited</t>
  </si>
  <si>
    <t>abstracts only</t>
  </si>
  <si>
    <t>He</t>
  </si>
  <si>
    <t>Maddox, Sakata</t>
  </si>
  <si>
    <t>Nechitailo, Keobang</t>
  </si>
  <si>
    <t>Minami, Sasaki, Bird, Shimizu</t>
  </si>
  <si>
    <t>Fengsheng</t>
  </si>
  <si>
    <t>Ishii</t>
  </si>
  <si>
    <t>Tot G pleanry</t>
  </si>
  <si>
    <t>tot G posters</t>
  </si>
  <si>
    <t>tot G planary</t>
  </si>
  <si>
    <t>tot G invited</t>
  </si>
  <si>
    <t>tot G keynote</t>
  </si>
  <si>
    <t>unknow</t>
  </si>
  <si>
    <t>tot S&amp;T posters</t>
  </si>
  <si>
    <t xml:space="preserve">2 workshops organised by B. Preece </t>
  </si>
  <si>
    <t>nb speakers per sex [3]</t>
  </si>
  <si>
    <t>[3]</t>
  </si>
  <si>
    <t>nb papers in proceedings [4]</t>
  </si>
  <si>
    <t>two papers missing:</t>
  </si>
  <si>
    <t>Symposium</t>
  </si>
  <si>
    <t>total S&amp;G symposium</t>
  </si>
  <si>
    <t>total G plenary</t>
  </si>
  <si>
    <t>total G roundtable</t>
  </si>
  <si>
    <t>total G workshop</t>
  </si>
  <si>
    <t xml:space="preserve">Outreach computer, WISEST, </t>
  </si>
  <si>
    <t>Let's talk Science, Obtaining resources,</t>
  </si>
  <si>
    <t>Hypathia</t>
  </si>
  <si>
    <t>CCWESTT, Students, group francophone</t>
  </si>
  <si>
    <t xml:space="preserve">Rosser, Saraswathy and Flanagan, </t>
  </si>
  <si>
    <t>Bégin and Stewart</t>
  </si>
  <si>
    <t>with 3 Ganeans and 3 Canadians</t>
  </si>
  <si>
    <t>total S&amp;G posters</t>
  </si>
  <si>
    <t>total G posters</t>
  </si>
  <si>
    <t>Ces posters étaient placés</t>
  </si>
  <si>
    <t>Dans le programme, dans :</t>
  </si>
  <si>
    <t>dans le programme, dans :</t>
  </si>
  <si>
    <t>A2, A.4, B.1, et B.2</t>
  </si>
  <si>
    <t>A1,  A2, A.3, A.4, B.1, et B.2</t>
  </si>
  <si>
    <t>Dans le programme du proceeding,</t>
  </si>
  <si>
    <t xml:space="preserve">les noms des poster sont erronnés, </t>
  </si>
  <si>
    <t>voir les pages 404 à 599</t>
  </si>
  <si>
    <t>Dans programme du "complete proceeding",</t>
  </si>
  <si>
    <t>total G  workshops</t>
  </si>
  <si>
    <t xml:space="preserve">note on panels: do not necessarily </t>
  </si>
  <si>
    <t>match with papers in the following column</t>
  </si>
  <si>
    <t>total other S&amp;T</t>
  </si>
  <si>
    <t>NB: 2 abstracts of missing papers are present</t>
  </si>
  <si>
    <t>total G keynote</t>
  </si>
  <si>
    <t>Amour about Emma Strada not considered here</t>
  </si>
  <si>
    <t>Report</t>
  </si>
  <si>
    <t>Others</t>
  </si>
  <si>
    <t>Special feature</t>
  </si>
  <si>
    <t>Report on the status of eng. and scientists</t>
  </si>
  <si>
    <t>tot gender special</t>
  </si>
  <si>
    <t>(v. program p.235)</t>
  </si>
  <si>
    <t>Contribution to session 6 on career choice</t>
  </si>
  <si>
    <t>in different 6 regions by</t>
  </si>
  <si>
    <t>Naomi McAfee</t>
  </si>
  <si>
    <r>
      <rPr>
        <b/>
        <sz val="11"/>
        <color rgb="FF000000"/>
        <rFont val="Calibri"/>
        <family val="2"/>
        <scheme val="minor"/>
      </rPr>
      <t>note on panel</t>
    </r>
    <r>
      <rPr>
        <sz val="11"/>
        <color rgb="FF000000"/>
        <rFont val="Calibri"/>
        <family val="2"/>
        <scheme val="minor"/>
      </rPr>
      <t xml:space="preserve">s: do not necessarily </t>
    </r>
  </si>
  <si>
    <t>tot G panels</t>
  </si>
  <si>
    <t>tot G workshops</t>
  </si>
  <si>
    <t>tot G papers</t>
  </si>
  <si>
    <t>tot gender report</t>
  </si>
  <si>
    <t>% papers in proceedings (gender/total papers)</t>
  </si>
  <si>
    <t>Totals</t>
  </si>
  <si>
    <t>[5]</t>
  </si>
  <si>
    <t>nb papers  expected</t>
  </si>
  <si>
    <t>Roundtables</t>
  </si>
  <si>
    <t>tot G keynotes</t>
  </si>
  <si>
    <t>posters</t>
  </si>
  <si>
    <t>Workshops, symposium</t>
  </si>
  <si>
    <t>[1]</t>
  </si>
  <si>
    <t xml:space="preserve">[2] </t>
  </si>
  <si>
    <t>[6]</t>
  </si>
  <si>
    <t>Ruth Davis, her curriculum only</t>
  </si>
  <si>
    <t>In the Proceeding but not in the program</t>
  </si>
  <si>
    <t>paper Zimmerman sent here in S&amp;T?</t>
  </si>
  <si>
    <t>paper Zimmerman sent in S&amp;T</t>
  </si>
  <si>
    <t>[7]</t>
  </si>
  <si>
    <t>Keynotes, invited papers, plenaries with scientific papers (excluding opening speeches). The papers with only an abstract have not been counted in the table</t>
  </si>
  <si>
    <t>NB there is a possibility to verify if the authors were really registered at the conferences but I have not done that.</t>
  </si>
  <si>
    <t>Activities are: papers in the proceedings, workshops, panels, round tables, posters. They contains only abstracts usually.</t>
  </si>
  <si>
    <t>NB panels, roundtables and workshops count for one activity regardless of the number of participants</t>
  </si>
  <si>
    <t>The number of speakers per sex includes the authors with missing papers (compilation complicated otherwise)</t>
  </si>
  <si>
    <t>[4]</t>
  </si>
  <si>
    <t>The opening presentations have not  been included in the numbers except if the content was clearly scientific</t>
  </si>
  <si>
    <t>Scientific papers (social sciences, education, etc. )that are not related to gender have been included in the S&amp;T section</t>
  </si>
  <si>
    <t>Some social science papers relating an impact of technology on, or by, women populations are in the S&amp;T section</t>
  </si>
  <si>
    <t>"gender" papers include those related to women studies, feminism, outreach and career development for women in STEM</t>
  </si>
  <si>
    <t xml:space="preserve">Isa Rischowski </t>
  </si>
  <si>
    <t>Discussion</t>
  </si>
  <si>
    <t>n</t>
  </si>
  <si>
    <t>total G discussion</t>
  </si>
  <si>
    <t>25 persons entered this discussion,</t>
  </si>
  <si>
    <t xml:space="preserve"> one text is present, 2 summaries</t>
  </si>
  <si>
    <t>NB: 38 abstracts are present in full book 2</t>
  </si>
  <si>
    <t>Director of the C.N.R. Lab of Cell Biology, Rome, and</t>
  </si>
  <si>
    <t>Prof, Dept. of Biology, Washington U, U.S.A.</t>
  </si>
  <si>
    <t>!</t>
  </si>
  <si>
    <t>An opening. Rita Levi Montalcini. She was:</t>
  </si>
  <si>
    <t>plus 1 abstract</t>
  </si>
  <si>
    <t xml:space="preserve">Nonon :  présentation d'ouverture </t>
  </si>
  <si>
    <t>rapportée dans Gender ICWES V</t>
  </si>
  <si>
    <t>session, but I did not found this text</t>
  </si>
  <si>
    <t>5 others: verifier si ailleur, sinon ajouter</t>
  </si>
  <si>
    <t>Women's Roles in Today's Environmental Issues</t>
  </si>
  <si>
    <t>he Partnership between ecological NGOs and local governments</t>
  </si>
  <si>
    <t>2x :</t>
  </si>
  <si>
    <t>Int. Partnership and Women's Roles …Global Recycling ...Society</t>
  </si>
  <si>
    <t>includes 3 symposiums :</t>
  </si>
  <si>
    <t>Full papers in proceedings</t>
  </si>
  <si>
    <t>Abstracts only in the proceedings</t>
  </si>
  <si>
    <t>abstracts</t>
  </si>
  <si>
    <t>full in proceed</t>
  </si>
  <si>
    <t xml:space="preserve">abstracts </t>
  </si>
  <si>
    <t>[8]</t>
  </si>
  <si>
    <t>nbabstracts  in the proceedings</t>
  </si>
  <si>
    <t>nb abstracts includes presentations with abstracts only (no papers)</t>
  </si>
  <si>
    <t>paper in proc.</t>
  </si>
  <si>
    <t>pap in proc</t>
  </si>
  <si>
    <t>sans abstracts</t>
  </si>
  <si>
    <t>avec abstracts</t>
  </si>
  <si>
    <t>Others (posters, students competition, entra papers)</t>
  </si>
  <si>
    <t>This is a report on the session</t>
  </si>
  <si>
    <t>statements from participants</t>
  </si>
  <si>
    <t>ICWES #</t>
  </si>
  <si>
    <t>Year</t>
  </si>
  <si>
    <t>Place</t>
  </si>
  <si>
    <t>Total persons</t>
  </si>
  <si>
    <t># host country</t>
  </si>
  <si>
    <t># not local</t>
  </si>
  <si>
    <t>NA</t>
  </si>
  <si>
    <t>Latin A</t>
  </si>
  <si>
    <t>W EU</t>
  </si>
  <si>
    <t>E EU</t>
  </si>
  <si>
    <t>Fr Afr</t>
  </si>
  <si>
    <t>E Afr</t>
  </si>
  <si>
    <t>Mid E</t>
  </si>
  <si>
    <t>C Asia</t>
  </si>
  <si>
    <t xml:space="preserve"> SEAsia</t>
  </si>
  <si>
    <t xml:space="preserve"> FEA</t>
  </si>
  <si>
    <t>UK NZ AUS</t>
  </si>
  <si>
    <t># countries</t>
  </si>
  <si>
    <t>New York, USA</t>
  </si>
  <si>
    <t>can 4</t>
  </si>
  <si>
    <t xml:space="preserve">Cambridge, UK </t>
  </si>
  <si>
    <t>100+2</t>
  </si>
  <si>
    <t>Turin, Italy</t>
  </si>
  <si>
    <t>66+2</t>
  </si>
  <si>
    <t>Cracow, Poland</t>
  </si>
  <si>
    <t>43+1</t>
  </si>
  <si>
    <t xml:space="preserve">Rouen, France </t>
  </si>
  <si>
    <t>34+1</t>
  </si>
  <si>
    <t>Bombay, India </t>
  </si>
  <si>
    <t>US 10</t>
  </si>
  <si>
    <t>F 14</t>
  </si>
  <si>
    <t>Washington DC, USA</t>
  </si>
  <si>
    <t>7 </t>
  </si>
  <si>
    <t>Abdjan, Ivory Coast</t>
  </si>
  <si>
    <t>11+ 3</t>
  </si>
  <si>
    <t>Warwick, UK</t>
  </si>
  <si>
    <t>35+4</t>
  </si>
  <si>
    <t>Budapest, Hungary</t>
  </si>
  <si>
    <t>14+3</t>
  </si>
  <si>
    <t>Chiba, Japan</t>
  </si>
  <si>
    <t>203 </t>
  </si>
  <si>
    <t>23+3</t>
  </si>
  <si>
    <t>5 </t>
  </si>
  <si>
    <t>Ottawa, Canada</t>
  </si>
  <si>
    <t>XIII</t>
  </si>
  <si>
    <t>Seoul, South Korea</t>
  </si>
  <si>
    <t>498 </t>
  </si>
  <si>
    <t>228 </t>
  </si>
  <si>
    <t>22+22 </t>
  </si>
  <si>
    <t> 62</t>
  </si>
  <si>
    <t>XIV</t>
  </si>
  <si>
    <t>Lille, France</t>
  </si>
  <si>
    <t>481 </t>
  </si>
  <si>
    <t>58 </t>
  </si>
  <si>
    <t>423 </t>
  </si>
  <si>
    <t>26+27 </t>
  </si>
  <si>
    <t>12 </t>
  </si>
  <si>
    <t>73 </t>
  </si>
  <si>
    <t>24 </t>
  </si>
  <si>
    <t>85 </t>
  </si>
  <si>
    <t>4 </t>
  </si>
  <si>
    <t>16 </t>
  </si>
  <si>
    <t>3 </t>
  </si>
  <si>
    <t>51 </t>
  </si>
  <si>
    <t>56 </t>
  </si>
  <si>
    <t>Women Consulting Engineers Society of Japan</t>
  </si>
  <si>
    <t>Plus, one paper does not have an author name:</t>
  </si>
  <si>
    <t>but an organisation name</t>
  </si>
  <si>
    <t>session</t>
  </si>
  <si>
    <t xml:space="preserve"> Rahmani opening mentioned in the gender </t>
  </si>
  <si>
    <t>?</t>
  </si>
  <si>
    <t>abstract</t>
  </si>
  <si>
    <t>26 or 27 papers</t>
  </si>
  <si>
    <t>1 in both 3 and 5, pas put in 3</t>
  </si>
  <si>
    <t>corr. 2023-10-10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</si>
</sst>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333333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9CC2E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9CC2E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2CC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9" fontId="9" fillId="0" borderId="0" applyFont="0" applyFill="0" applyBorder="0" applyAlignment="0" applyProtection="0"/>
  </cellStyleXfs>
  <cellXfs count="501">
    <xf numFmtId="0" fontId="0" fillId="0" borderId="0" xfId="0"/>
    <xf numFmtId="0" fontId="0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/>
    <xf numFmtId="0" fontId="0" fillId="0" borderId="15" xfId="0" applyFont="1" applyBorder="1" applyAlignment="1">
      <alignment horizontal="center"/>
    </xf>
    <xf numFmtId="0" fontId="0" fillId="0" borderId="0" xfId="0" applyFill="1" applyBorder="1"/>
    <xf numFmtId="0" fontId="0" fillId="0" borderId="0" xfId="0"/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5" borderId="5" xfId="1" applyFont="1" applyFill="1" applyBorder="1" applyAlignment="1">
      <alignment horizontal="center"/>
    </xf>
    <xf numFmtId="0" fontId="0" fillId="5" borderId="1" xfId="1" applyFont="1" applyFill="1" applyBorder="1" applyAlignment="1">
      <alignment horizontal="center"/>
    </xf>
    <xf numFmtId="0" fontId="0" fillId="4" borderId="1" xfId="1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0" xfId="0" applyFill="1"/>
    <xf numFmtId="0" fontId="2" fillId="2" borderId="0" xfId="0" applyFont="1" applyFill="1" applyBorder="1" applyAlignment="1">
      <alignment textRotation="60"/>
    </xf>
    <xf numFmtId="0" fontId="0" fillId="2" borderId="10" xfId="0" applyFill="1" applyBorder="1"/>
    <xf numFmtId="0" fontId="6" fillId="2" borderId="20" xfId="0" applyFont="1" applyFill="1" applyBorder="1" applyAlignment="1">
      <alignment textRotation="60" wrapText="1"/>
    </xf>
    <xf numFmtId="0" fontId="0" fillId="2" borderId="2" xfId="0" applyFill="1" applyBorder="1"/>
    <xf numFmtId="0" fontId="3" fillId="0" borderId="30" xfId="0" applyFont="1" applyBorder="1" applyAlignment="1">
      <alignment horizontal="center" vertical="center" wrapText="1"/>
    </xf>
    <xf numFmtId="0" fontId="2" fillId="0" borderId="2" xfId="0" applyFont="1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13" xfId="0" applyFill="1" applyBorder="1"/>
    <xf numFmtId="0" fontId="0" fillId="0" borderId="17" xfId="0" applyFill="1" applyBorder="1"/>
    <xf numFmtId="0" fontId="1" fillId="5" borderId="8" xfId="1" applyFont="1" applyFill="1" applyBorder="1" applyAlignment="1">
      <alignment horizontal="center"/>
    </xf>
    <xf numFmtId="0" fontId="0" fillId="2" borderId="5" xfId="1" applyFont="1" applyFill="1" applyBorder="1" applyAlignment="1">
      <alignment horizontal="center"/>
    </xf>
    <xf numFmtId="0" fontId="0" fillId="2" borderId="6" xfId="0" applyFill="1" applyBorder="1"/>
    <xf numFmtId="0" fontId="0" fillId="2" borderId="11" xfId="0" applyFill="1" applyBorder="1"/>
    <xf numFmtId="0" fontId="0" fillId="2" borderId="3" xfId="1" applyFont="1" applyFill="1" applyBorder="1" applyAlignment="1">
      <alignment horizontal="center"/>
    </xf>
    <xf numFmtId="0" fontId="0" fillId="2" borderId="17" xfId="0" applyFill="1" applyBorder="1"/>
    <xf numFmtId="0" fontId="0" fillId="2" borderId="8" xfId="0" applyFill="1" applyBorder="1"/>
    <xf numFmtId="0" fontId="1" fillId="9" borderId="5" xfId="0" applyFont="1" applyFill="1" applyBorder="1" applyAlignment="1">
      <alignment horizontal="center"/>
    </xf>
    <xf numFmtId="0" fontId="0" fillId="9" borderId="5" xfId="0" applyFont="1" applyFill="1" applyBorder="1" applyAlignment="1">
      <alignment horizontal="center"/>
    </xf>
    <xf numFmtId="0" fontId="0" fillId="9" borderId="18" xfId="0" applyFont="1" applyFill="1" applyBorder="1" applyAlignment="1">
      <alignment horizontal="center"/>
    </xf>
    <xf numFmtId="0" fontId="0" fillId="9" borderId="6" xfId="0" applyFill="1" applyBorder="1"/>
    <xf numFmtId="0" fontId="1" fillId="9" borderId="1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9" borderId="15" xfId="0" applyFont="1" applyFill="1" applyBorder="1" applyAlignment="1">
      <alignment horizontal="center"/>
    </xf>
    <xf numFmtId="0" fontId="0" fillId="9" borderId="8" xfId="0" applyFill="1" applyBorder="1"/>
    <xf numFmtId="0" fontId="0" fillId="9" borderId="10" xfId="0" applyFont="1" applyFill="1" applyBorder="1" applyAlignment="1">
      <alignment horizontal="center"/>
    </xf>
    <xf numFmtId="0" fontId="0" fillId="9" borderId="11" xfId="0" applyFill="1" applyBorder="1"/>
    <xf numFmtId="0" fontId="7" fillId="9" borderId="5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9" borderId="15" xfId="0" applyFont="1" applyFill="1" applyBorder="1" applyAlignment="1">
      <alignment horizontal="center"/>
    </xf>
    <xf numFmtId="0" fontId="0" fillId="9" borderId="3" xfId="0" applyFont="1" applyFill="1" applyBorder="1" applyAlignment="1">
      <alignment horizontal="center"/>
    </xf>
    <xf numFmtId="0" fontId="0" fillId="9" borderId="14" xfId="0" applyFont="1" applyFill="1" applyBorder="1" applyAlignment="1">
      <alignment horizontal="center"/>
    </xf>
    <xf numFmtId="0" fontId="0" fillId="9" borderId="17" xfId="0" applyFill="1" applyBorder="1"/>
    <xf numFmtId="0" fontId="0" fillId="2" borderId="13" xfId="0" applyFill="1" applyBorder="1"/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0" fontId="0" fillId="10" borderId="5" xfId="0" applyFont="1" applyFill="1" applyBorder="1" applyAlignment="1">
      <alignment horizontal="center"/>
    </xf>
    <xf numFmtId="0" fontId="0" fillId="10" borderId="18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0" fillId="10" borderId="2" xfId="0" applyFont="1" applyFill="1" applyBorder="1" applyAlignment="1">
      <alignment horizontal="center"/>
    </xf>
    <xf numFmtId="0" fontId="0" fillId="10" borderId="15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0" fillId="3" borderId="11" xfId="0" applyFill="1" applyBorder="1"/>
    <xf numFmtId="0" fontId="1" fillId="10" borderId="2" xfId="0" applyFont="1" applyFill="1" applyBorder="1" applyAlignment="1">
      <alignment horizontal="center"/>
    </xf>
    <xf numFmtId="0" fontId="0" fillId="10" borderId="6" xfId="0" applyFill="1" applyBorder="1"/>
    <xf numFmtId="0" fontId="0" fillId="10" borderId="8" xfId="0" applyFill="1" applyBorder="1"/>
    <xf numFmtId="0" fontId="0" fillId="3" borderId="6" xfId="0" applyFill="1" applyBorder="1"/>
    <xf numFmtId="0" fontId="0" fillId="3" borderId="8" xfId="0" applyFill="1" applyBorder="1"/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5" fillId="3" borderId="6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1" fillId="4" borderId="8" xfId="0" applyFont="1" applyFill="1" applyBorder="1"/>
    <xf numFmtId="0" fontId="0" fillId="4" borderId="6" xfId="0" applyFill="1" applyBorder="1"/>
    <xf numFmtId="0" fontId="0" fillId="4" borderId="8" xfId="0" applyFill="1" applyBorder="1"/>
    <xf numFmtId="0" fontId="6" fillId="4" borderId="8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left"/>
    </xf>
    <xf numFmtId="0" fontId="0" fillId="4" borderId="8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0" fillId="6" borderId="10" xfId="0" applyFill="1" applyBorder="1" applyAlignment="1">
      <alignment horizontal="center"/>
    </xf>
    <xf numFmtId="0" fontId="0" fillId="6" borderId="11" xfId="0" applyFill="1" applyBorder="1"/>
    <xf numFmtId="0" fontId="0" fillId="2" borderId="1" xfId="1" applyFont="1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2" borderId="31" xfId="0" applyFont="1" applyFill="1" applyBorder="1" applyAlignment="1">
      <alignment horizontal="center"/>
    </xf>
    <xf numFmtId="0" fontId="0" fillId="2" borderId="27" xfId="0" applyFont="1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10" borderId="31" xfId="0" applyFont="1" applyFill="1" applyBorder="1" applyAlignment="1">
      <alignment horizontal="center"/>
    </xf>
    <xf numFmtId="0" fontId="0" fillId="10" borderId="27" xfId="0" applyFont="1" applyFill="1" applyBorder="1" applyAlignment="1">
      <alignment horizontal="center"/>
    </xf>
    <xf numFmtId="0" fontId="0" fillId="9" borderId="31" xfId="0" applyFont="1" applyFill="1" applyBorder="1" applyAlignment="1">
      <alignment horizontal="center"/>
    </xf>
    <xf numFmtId="0" fontId="0" fillId="9" borderId="27" xfId="0" applyFont="1" applyFill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7" fillId="9" borderId="31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0" fillId="9" borderId="33" xfId="0" applyFont="1" applyFill="1" applyBorder="1" applyAlignment="1">
      <alignment horizontal="center"/>
    </xf>
    <xf numFmtId="0" fontId="0" fillId="2" borderId="33" xfId="0" applyFont="1" applyFill="1" applyBorder="1" applyAlignment="1">
      <alignment horizontal="center"/>
    </xf>
    <xf numFmtId="0" fontId="0" fillId="7" borderId="10" xfId="0" applyFont="1" applyFill="1" applyBorder="1" applyAlignment="1">
      <alignment horizontal="center"/>
    </xf>
    <xf numFmtId="0" fontId="0" fillId="7" borderId="11" xfId="0" applyFill="1" applyBorder="1"/>
    <xf numFmtId="0" fontId="1" fillId="6" borderId="10" xfId="0" applyFont="1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/>
    </xf>
    <xf numFmtId="0" fontId="0" fillId="9" borderId="29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0" fillId="9" borderId="2" xfId="0" applyFont="1" applyFill="1" applyBorder="1" applyAlignment="1">
      <alignment horizontal="center"/>
    </xf>
    <xf numFmtId="0" fontId="0" fillId="9" borderId="23" xfId="0" applyFont="1" applyFill="1" applyBorder="1" applyAlignment="1">
      <alignment horizontal="center"/>
    </xf>
    <xf numFmtId="0" fontId="0" fillId="9" borderId="13" xfId="0" applyFill="1" applyBorder="1"/>
    <xf numFmtId="0" fontId="0" fillId="10" borderId="29" xfId="0" applyFont="1" applyFill="1" applyBorder="1" applyAlignment="1">
      <alignment horizontal="center"/>
    </xf>
    <xf numFmtId="0" fontId="0" fillId="10" borderId="13" xfId="0" applyFill="1" applyBorder="1"/>
    <xf numFmtId="0" fontId="7" fillId="9" borderId="29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11" borderId="24" xfId="0" applyFill="1" applyBorder="1" applyAlignment="1">
      <alignment horizontal="center"/>
    </xf>
    <xf numFmtId="0" fontId="0" fillId="11" borderId="24" xfId="0" applyFill="1" applyBorder="1"/>
    <xf numFmtId="0" fontId="0" fillId="11" borderId="26" xfId="0" applyFill="1" applyBorder="1"/>
    <xf numFmtId="0" fontId="2" fillId="11" borderId="22" xfId="0" applyFont="1" applyFill="1" applyBorder="1" applyAlignment="1">
      <alignment horizontal="center" vertical="center" wrapText="1"/>
    </xf>
    <xf numFmtId="0" fontId="2" fillId="11" borderId="21" xfId="0" applyFont="1" applyFill="1" applyBorder="1" applyAlignment="1">
      <alignment horizontal="center" vertical="center" wrapText="1"/>
    </xf>
    <xf numFmtId="0" fontId="2" fillId="11" borderId="21" xfId="0" applyFont="1" applyFill="1" applyBorder="1" applyAlignment="1">
      <alignment horizontal="center" vertical="center"/>
    </xf>
    <xf numFmtId="0" fontId="3" fillId="11" borderId="30" xfId="0" applyFont="1" applyFill="1" applyBorder="1" applyAlignment="1">
      <alignment horizontal="center" vertical="center" wrapText="1"/>
    </xf>
    <xf numFmtId="0" fontId="2" fillId="11" borderId="25" xfId="0" applyFont="1" applyFill="1" applyBorder="1"/>
    <xf numFmtId="0" fontId="0" fillId="11" borderId="0" xfId="0" applyFont="1" applyFill="1" applyBorder="1" applyAlignment="1">
      <alignment horizontal="center"/>
    </xf>
    <xf numFmtId="0" fontId="1" fillId="11" borderId="0" xfId="0" applyFont="1" applyFill="1" applyBorder="1" applyAlignment="1">
      <alignment horizontal="center"/>
    </xf>
    <xf numFmtId="0" fontId="0" fillId="11" borderId="0" xfId="0" applyFont="1" applyFill="1" applyBorder="1" applyAlignment="1">
      <alignment horizontal="left"/>
    </xf>
    <xf numFmtId="0" fontId="0" fillId="11" borderId="34" xfId="0" applyFont="1" applyFill="1" applyBorder="1" applyAlignment="1">
      <alignment horizontal="center"/>
    </xf>
    <xf numFmtId="0" fontId="1" fillId="11" borderId="24" xfId="0" applyFont="1" applyFill="1" applyBorder="1" applyAlignment="1">
      <alignment horizontal="center"/>
    </xf>
    <xf numFmtId="0" fontId="0" fillId="11" borderId="24" xfId="0" applyFont="1" applyFill="1" applyBorder="1" applyAlignment="1">
      <alignment horizontal="center"/>
    </xf>
    <xf numFmtId="0" fontId="0" fillId="11" borderId="25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4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0" fillId="2" borderId="29" xfId="0" applyFont="1" applyFill="1" applyBorder="1" applyAlignment="1">
      <alignment horizontal="center"/>
    </xf>
    <xf numFmtId="0" fontId="0" fillId="2" borderId="2" xfId="1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0" fillId="7" borderId="2" xfId="1" applyFont="1" applyFill="1" applyBorder="1" applyAlignment="1">
      <alignment horizontal="center"/>
    </xf>
    <xf numFmtId="0" fontId="0" fillId="7" borderId="13" xfId="0" applyFill="1" applyBorder="1"/>
    <xf numFmtId="0" fontId="0" fillId="2" borderId="4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7" fillId="5" borderId="5" xfId="1" applyFont="1" applyFill="1" applyBorder="1" applyAlignment="1">
      <alignment horizontal="center"/>
    </xf>
    <xf numFmtId="0" fontId="7" fillId="5" borderId="1" xfId="1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0" fontId="7" fillId="7" borderId="2" xfId="1" applyFont="1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0" fillId="6" borderId="24" xfId="0" applyFont="1" applyFill="1" applyBorder="1" applyAlignment="1">
      <alignment horizontal="center"/>
    </xf>
    <xf numFmtId="0" fontId="0" fillId="6" borderId="26" xfId="0" applyFill="1" applyBorder="1"/>
    <xf numFmtId="0" fontId="0" fillId="7" borderId="12" xfId="0" applyFont="1" applyFill="1" applyBorder="1" applyAlignment="1">
      <alignment horizontal="center"/>
    </xf>
    <xf numFmtId="0" fontId="0" fillId="8" borderId="2" xfId="1" applyFont="1" applyFill="1" applyBorder="1" applyAlignment="1">
      <alignment horizontal="center"/>
    </xf>
    <xf numFmtId="0" fontId="0" fillId="4" borderId="17" xfId="0" applyFill="1" applyBorder="1"/>
    <xf numFmtId="0" fontId="7" fillId="2" borderId="8" xfId="0" applyFont="1" applyFill="1" applyBorder="1"/>
    <xf numFmtId="0" fontId="1" fillId="6" borderId="2" xfId="0" applyFont="1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0" fontId="0" fillId="6" borderId="13" xfId="0" applyFill="1" applyBorder="1"/>
    <xf numFmtId="0" fontId="0" fillId="4" borderId="16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0" fillId="7" borderId="13" xfId="0" applyFont="1" applyFill="1" applyBorder="1" applyAlignment="1">
      <alignment horizontal="center" vertical="center"/>
    </xf>
    <xf numFmtId="0" fontId="0" fillId="0" borderId="29" xfId="0" applyBorder="1"/>
    <xf numFmtId="0" fontId="0" fillId="11" borderId="34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9" borderId="5" xfId="1" applyFont="1" applyFill="1" applyBorder="1" applyAlignment="1">
      <alignment horizontal="center"/>
    </xf>
    <xf numFmtId="0" fontId="0" fillId="9" borderId="1" xfId="1" applyFont="1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10" xfId="0" applyFill="1" applyBorder="1"/>
    <xf numFmtId="0" fontId="0" fillId="12" borderId="2" xfId="0" applyFill="1" applyBorder="1" applyAlignment="1">
      <alignment horizontal="center"/>
    </xf>
    <xf numFmtId="0" fontId="0" fillId="12" borderId="2" xfId="0" applyFill="1" applyBorder="1"/>
    <xf numFmtId="0" fontId="0" fillId="12" borderId="13" xfId="0" applyFill="1" applyBorder="1"/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10" borderId="5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7" fillId="12" borderId="2" xfId="0" applyFont="1" applyFill="1" applyBorder="1" applyAlignment="1">
      <alignment horizontal="center"/>
    </xf>
    <xf numFmtId="0" fontId="0" fillId="12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0" fillId="2" borderId="23" xfId="0" applyFont="1" applyFill="1" applyBorder="1" applyAlignment="1">
      <alignment horizontal="center"/>
    </xf>
    <xf numFmtId="0" fontId="0" fillId="0" borderId="13" xfId="0" applyFont="1" applyFill="1" applyBorder="1"/>
    <xf numFmtId="0" fontId="7" fillId="12" borderId="10" xfId="0" applyFont="1" applyFill="1" applyBorder="1" applyAlignment="1">
      <alignment horizontal="center"/>
    </xf>
    <xf numFmtId="0" fontId="0" fillId="12" borderId="10" xfId="0" applyFont="1" applyFill="1" applyBorder="1" applyAlignment="1">
      <alignment horizontal="center"/>
    </xf>
    <xf numFmtId="0" fontId="0" fillId="12" borderId="19" xfId="0" applyFont="1" applyFill="1" applyBorder="1" applyAlignment="1">
      <alignment horizontal="center"/>
    </xf>
    <xf numFmtId="0" fontId="0" fillId="12" borderId="11" xfId="0" applyFill="1" applyBorder="1"/>
    <xf numFmtId="0" fontId="7" fillId="12" borderId="29" xfId="0" applyFont="1" applyFill="1" applyBorder="1" applyAlignment="1">
      <alignment horizontal="center"/>
    </xf>
    <xf numFmtId="0" fontId="0" fillId="12" borderId="23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0" borderId="6" xfId="0" applyFont="1" applyFill="1" applyBorder="1"/>
    <xf numFmtId="0" fontId="0" fillId="0" borderId="8" xfId="0" applyFont="1" applyFill="1" applyBorder="1"/>
    <xf numFmtId="0" fontId="0" fillId="12" borderId="32" xfId="0" applyFont="1" applyFill="1" applyBorder="1" applyAlignment="1">
      <alignment horizontal="center"/>
    </xf>
    <xf numFmtId="0" fontId="0" fillId="12" borderId="11" xfId="0" applyFont="1" applyFill="1" applyBorder="1"/>
    <xf numFmtId="0" fontId="1" fillId="13" borderId="2" xfId="0" applyFont="1" applyFill="1" applyBorder="1" applyAlignment="1">
      <alignment horizontal="center"/>
    </xf>
    <xf numFmtId="0" fontId="7" fillId="13" borderId="2" xfId="0" applyFont="1" applyFill="1" applyBorder="1" applyAlignment="1">
      <alignment horizontal="center"/>
    </xf>
    <xf numFmtId="0" fontId="0" fillId="13" borderId="2" xfId="0" applyFont="1" applyFill="1" applyBorder="1" applyAlignment="1">
      <alignment horizontal="center"/>
    </xf>
    <xf numFmtId="0" fontId="7" fillId="13" borderId="23" xfId="0" applyFont="1" applyFill="1" applyBorder="1" applyAlignment="1">
      <alignment horizontal="center"/>
    </xf>
    <xf numFmtId="0" fontId="0" fillId="13" borderId="13" xfId="0" applyFill="1" applyBorder="1"/>
    <xf numFmtId="0" fontId="7" fillId="13" borderId="2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12" borderId="10" xfId="0" applyFont="1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0" borderId="23" xfId="0" applyFont="1" applyFill="1" applyBorder="1" applyAlignment="1">
      <alignment horizontal="center"/>
    </xf>
    <xf numFmtId="0" fontId="0" fillId="14" borderId="10" xfId="0" applyFont="1" applyFill="1" applyBorder="1" applyAlignment="1">
      <alignment horizontal="center"/>
    </xf>
    <xf numFmtId="0" fontId="1" fillId="14" borderId="10" xfId="0" applyFont="1" applyFill="1" applyBorder="1" applyAlignment="1">
      <alignment horizontal="center"/>
    </xf>
    <xf numFmtId="0" fontId="0" fillId="14" borderId="19" xfId="0" applyFont="1" applyFill="1" applyBorder="1" applyAlignment="1">
      <alignment horizontal="center"/>
    </xf>
    <xf numFmtId="0" fontId="0" fillId="14" borderId="11" xfId="0" applyFill="1" applyBorder="1"/>
    <xf numFmtId="0" fontId="0" fillId="14" borderId="9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1" fillId="13" borderId="10" xfId="0" applyFont="1" applyFill="1" applyBorder="1" applyAlignment="1">
      <alignment horizontal="center"/>
    </xf>
    <xf numFmtId="0" fontId="0" fillId="13" borderId="10" xfId="0" applyFont="1" applyFill="1" applyBorder="1" applyAlignment="1">
      <alignment horizontal="center"/>
    </xf>
    <xf numFmtId="0" fontId="0" fillId="13" borderId="19" xfId="0" applyFont="1" applyFill="1" applyBorder="1" applyAlignment="1">
      <alignment horizontal="center"/>
    </xf>
    <xf numFmtId="0" fontId="0" fillId="13" borderId="11" xfId="0" applyFill="1" applyBorder="1"/>
    <xf numFmtId="0" fontId="0" fillId="13" borderId="9" xfId="0" applyFill="1" applyBorder="1" applyAlignment="1">
      <alignment horizontal="center"/>
    </xf>
    <xf numFmtId="0" fontId="7" fillId="9" borderId="3" xfId="0" applyFont="1" applyFill="1" applyBorder="1" applyAlignment="1">
      <alignment horizontal="center"/>
    </xf>
    <xf numFmtId="0" fontId="0" fillId="15" borderId="35" xfId="0" applyFont="1" applyFill="1" applyBorder="1"/>
    <xf numFmtId="0" fontId="0" fillId="0" borderId="35" xfId="0" applyFont="1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4" borderId="8" xfId="0" applyFont="1" applyFill="1" applyBorder="1"/>
    <xf numFmtId="0" fontId="0" fillId="12" borderId="10" xfId="0" applyFill="1" applyBorder="1" applyAlignment="1">
      <alignment horizontal="center"/>
    </xf>
    <xf numFmtId="0" fontId="0" fillId="12" borderId="10" xfId="0" applyFill="1" applyBorder="1"/>
    <xf numFmtId="0" fontId="0" fillId="13" borderId="11" xfId="0" applyFill="1" applyBorder="1" applyAlignment="1">
      <alignment horizontal="center"/>
    </xf>
    <xf numFmtId="0" fontId="0" fillId="12" borderId="32" xfId="0" applyFill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0" fontId="0" fillId="12" borderId="29" xfId="0" applyFill="1" applyBorder="1" applyAlignment="1">
      <alignment horizontal="center"/>
    </xf>
    <xf numFmtId="0" fontId="7" fillId="3" borderId="8" xfId="0" applyFont="1" applyFill="1" applyBorder="1"/>
    <xf numFmtId="0" fontId="0" fillId="6" borderId="36" xfId="0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/>
    <xf numFmtId="0" fontId="7" fillId="3" borderId="6" xfId="0" applyFont="1" applyFill="1" applyBorder="1" applyAlignment="1">
      <alignment horizontal="right"/>
    </xf>
    <xf numFmtId="0" fontId="7" fillId="3" borderId="8" xfId="0" applyFont="1" applyFill="1" applyBorder="1" applyAlignment="1">
      <alignment horizontal="right"/>
    </xf>
    <xf numFmtId="0" fontId="0" fillId="9" borderId="2" xfId="1" applyFont="1" applyFill="1" applyBorder="1" applyAlignment="1">
      <alignment horizontal="center"/>
    </xf>
    <xf numFmtId="0" fontId="0" fillId="13" borderId="29" xfId="0" applyFont="1" applyFill="1" applyBorder="1" applyAlignment="1">
      <alignment horizontal="center"/>
    </xf>
    <xf numFmtId="0" fontId="0" fillId="13" borderId="23" xfId="0" applyFont="1" applyFill="1" applyBorder="1" applyAlignment="1">
      <alignment horizontal="center"/>
    </xf>
    <xf numFmtId="0" fontId="0" fillId="14" borderId="29" xfId="0" applyFont="1" applyFill="1" applyBorder="1" applyAlignment="1">
      <alignment horizontal="center"/>
    </xf>
    <xf numFmtId="0" fontId="1" fillId="14" borderId="2" xfId="0" applyFont="1" applyFill="1" applyBorder="1" applyAlignment="1">
      <alignment horizontal="center"/>
    </xf>
    <xf numFmtId="0" fontId="0" fillId="14" borderId="2" xfId="0" applyFont="1" applyFill="1" applyBorder="1" applyAlignment="1">
      <alignment horizontal="center"/>
    </xf>
    <xf numFmtId="0" fontId="0" fillId="14" borderId="13" xfId="0" applyFill="1" applyBorder="1"/>
    <xf numFmtId="0" fontId="0" fillId="14" borderId="32" xfId="0" applyFont="1" applyFill="1" applyBorder="1" applyAlignment="1">
      <alignment horizontal="center"/>
    </xf>
    <xf numFmtId="0" fontId="7" fillId="14" borderId="10" xfId="0" applyFont="1" applyFill="1" applyBorder="1" applyAlignment="1">
      <alignment horizontal="center"/>
    </xf>
    <xf numFmtId="0" fontId="0" fillId="0" borderId="17" xfId="0" applyFont="1" applyFill="1" applyBorder="1"/>
    <xf numFmtId="0" fontId="1" fillId="15" borderId="37" xfId="0" applyFont="1" applyFill="1" applyBorder="1"/>
    <xf numFmtId="0" fontId="1" fillId="0" borderId="37" xfId="0" applyFont="1" applyBorder="1"/>
    <xf numFmtId="0" fontId="7" fillId="4" borderId="1" xfId="0" applyFont="1" applyFill="1" applyBorder="1" applyAlignment="1">
      <alignment horizontal="center"/>
    </xf>
    <xf numFmtId="0" fontId="0" fillId="10" borderId="3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0" fillId="10" borderId="17" xfId="0" applyFill="1" applyBorder="1"/>
    <xf numFmtId="0" fontId="0" fillId="4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1" fillId="7" borderId="10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7" fillId="4" borderId="8" xfId="0" applyFont="1" applyFill="1" applyBorder="1"/>
    <xf numFmtId="0" fontId="11" fillId="4" borderId="8" xfId="0" applyFont="1" applyFill="1" applyBorder="1"/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/>
    <xf numFmtId="0" fontId="7" fillId="7" borderId="10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/>
    </xf>
    <xf numFmtId="0" fontId="0" fillId="6" borderId="11" xfId="0" applyFont="1" applyFill="1" applyBorder="1" applyAlignment="1">
      <alignment horizontal="left"/>
    </xf>
    <xf numFmtId="0" fontId="0" fillId="10" borderId="33" xfId="0" applyFont="1" applyFill="1" applyBorder="1" applyAlignment="1">
      <alignment horizontal="center"/>
    </xf>
    <xf numFmtId="0" fontId="7" fillId="10" borderId="3" xfId="0" applyFont="1" applyFill="1" applyBorder="1" applyAlignment="1">
      <alignment horizontal="center"/>
    </xf>
    <xf numFmtId="0" fontId="1" fillId="3" borderId="8" xfId="0" applyFont="1" applyFill="1" applyBorder="1"/>
    <xf numFmtId="0" fontId="0" fillId="10" borderId="33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3" xfId="0" applyFill="1" applyBorder="1"/>
    <xf numFmtId="0" fontId="0" fillId="10" borderId="27" xfId="0" applyFill="1" applyBorder="1" applyAlignment="1">
      <alignment horizontal="center"/>
    </xf>
    <xf numFmtId="0" fontId="0" fillId="10" borderId="1" xfId="0" applyFill="1" applyBorder="1"/>
    <xf numFmtId="0" fontId="0" fillId="10" borderId="29" xfId="0" applyFill="1" applyBorder="1" applyAlignment="1">
      <alignment horizontal="center"/>
    </xf>
    <xf numFmtId="0" fontId="0" fillId="10" borderId="2" xfId="0" applyFill="1" applyBorder="1"/>
    <xf numFmtId="0" fontId="0" fillId="10" borderId="32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10" borderId="10" xfId="0" applyFill="1" applyBorder="1"/>
    <xf numFmtId="0" fontId="0" fillId="10" borderId="11" xfId="0" applyFill="1" applyBorder="1"/>
    <xf numFmtId="0" fontId="0" fillId="4" borderId="16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10" borderId="5" xfId="1" applyFont="1" applyFill="1" applyBorder="1" applyAlignment="1">
      <alignment horizontal="center"/>
    </xf>
    <xf numFmtId="0" fontId="0" fillId="10" borderId="1" xfId="1" applyFont="1" applyFill="1" applyBorder="1" applyAlignment="1">
      <alignment horizontal="center"/>
    </xf>
    <xf numFmtId="0" fontId="0" fillId="10" borderId="3" xfId="1" applyFont="1" applyFill="1" applyBorder="1" applyAlignment="1">
      <alignment horizontal="center"/>
    </xf>
    <xf numFmtId="0" fontId="0" fillId="9" borderId="3" xfId="1" applyFont="1" applyFill="1" applyBorder="1" applyAlignment="1">
      <alignment horizontal="center"/>
    </xf>
    <xf numFmtId="0" fontId="0" fillId="10" borderId="10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ill="1" applyBorder="1"/>
    <xf numFmtId="0" fontId="0" fillId="10" borderId="32" xfId="0" applyFont="1" applyFill="1" applyBorder="1" applyAlignment="1">
      <alignment horizontal="center"/>
    </xf>
    <xf numFmtId="0" fontId="7" fillId="10" borderId="10" xfId="0" applyFont="1" applyFill="1" applyBorder="1" applyAlignment="1">
      <alignment horizontal="center"/>
    </xf>
    <xf numFmtId="0" fontId="7" fillId="13" borderId="10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7" fillId="10" borderId="8" xfId="0" applyFont="1" applyFill="1" applyBorder="1"/>
    <xf numFmtId="0" fontId="12" fillId="0" borderId="1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/>
    </xf>
    <xf numFmtId="0" fontId="12" fillId="0" borderId="5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2" fillId="0" borderId="2" xfId="0" applyFont="1" applyBorder="1" applyAlignment="1">
      <alignment horizontal="justify" vertical="center" wrapText="1"/>
    </xf>
    <xf numFmtId="0" fontId="6" fillId="2" borderId="21" xfId="0" applyFont="1" applyFill="1" applyBorder="1" applyAlignment="1">
      <alignment textRotation="60" wrapText="1"/>
    </xf>
    <xf numFmtId="0" fontId="6" fillId="2" borderId="28" xfId="0" applyFont="1" applyFill="1" applyBorder="1" applyAlignment="1">
      <alignment textRotation="60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0" fontId="0" fillId="0" borderId="41" xfId="0" applyBorder="1"/>
    <xf numFmtId="0" fontId="5" fillId="0" borderId="0" xfId="0" applyFont="1" applyBorder="1" applyAlignment="1">
      <alignment vertical="center"/>
    </xf>
    <xf numFmtId="0" fontId="0" fillId="0" borderId="0" xfId="0" applyBorder="1"/>
    <xf numFmtId="0" fontId="0" fillId="0" borderId="34" xfId="0" applyBorder="1"/>
    <xf numFmtId="0" fontId="5" fillId="0" borderId="14" xfId="0" applyFont="1" applyBorder="1" applyAlignment="1">
      <alignment horizontal="center" vertical="center"/>
    </xf>
    <xf numFmtId="0" fontId="5" fillId="0" borderId="42" xfId="0" applyFont="1" applyBorder="1" applyAlignment="1">
      <alignment vertical="center"/>
    </xf>
    <xf numFmtId="0" fontId="0" fillId="0" borderId="42" xfId="0" applyBorder="1"/>
    <xf numFmtId="0" fontId="0" fillId="0" borderId="33" xfId="0" applyBorder="1"/>
    <xf numFmtId="0" fontId="0" fillId="0" borderId="4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16" borderId="4" xfId="0" applyFont="1" applyFill="1" applyBorder="1"/>
    <xf numFmtId="0" fontId="2" fillId="16" borderId="5" xfId="0" applyFont="1" applyFill="1" applyBorder="1"/>
    <xf numFmtId="0" fontId="0" fillId="2" borderId="8" xfId="0" applyFont="1" applyFill="1" applyBorder="1" applyAlignment="1">
      <alignment wrapText="1"/>
    </xf>
    <xf numFmtId="0" fontId="0" fillId="0" borderId="18" xfId="0" applyBorder="1"/>
    <xf numFmtId="0" fontId="0" fillId="0" borderId="15" xfId="0" applyBorder="1"/>
    <xf numFmtId="0" fontId="0" fillId="0" borderId="23" xfId="0" applyBorder="1"/>
    <xf numFmtId="0" fontId="2" fillId="16" borderId="3" xfId="0" applyFont="1" applyFill="1" applyBorder="1" applyAlignment="1">
      <alignment horizontal="center"/>
    </xf>
    <xf numFmtId="0" fontId="2" fillId="16" borderId="17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0" fillId="10" borderId="6" xfId="0" applyFont="1" applyFill="1" applyBorder="1"/>
    <xf numFmtId="0" fontId="7" fillId="0" borderId="43" xfId="0" applyFont="1" applyFill="1" applyBorder="1"/>
    <xf numFmtId="0" fontId="13" fillId="0" borderId="1" xfId="0" applyFont="1" applyBorder="1" applyAlignment="1">
      <alignment horizontal="justify" vertical="center" wrapText="1"/>
    </xf>
    <xf numFmtId="0" fontId="7" fillId="0" borderId="15" xfId="0" applyFont="1" applyBorder="1"/>
    <xf numFmtId="0" fontId="1" fillId="17" borderId="8" xfId="0" applyFont="1" applyFill="1" applyBorder="1"/>
    <xf numFmtId="0" fontId="0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3" borderId="0" xfId="0" applyFill="1" applyBorder="1"/>
    <xf numFmtId="0" fontId="5" fillId="0" borderId="25" xfId="0" applyFont="1" applyBorder="1" applyAlignment="1">
      <alignment horizontal="center" vertical="center"/>
    </xf>
    <xf numFmtId="0" fontId="0" fillId="7" borderId="45" xfId="0" applyFont="1" applyFill="1" applyBorder="1" applyAlignment="1">
      <alignment horizontal="center"/>
    </xf>
    <xf numFmtId="0" fontId="0" fillId="7" borderId="45" xfId="0" applyFill="1" applyBorder="1" applyAlignment="1">
      <alignment horizontal="center"/>
    </xf>
    <xf numFmtId="0" fontId="0" fillId="7" borderId="45" xfId="0" applyFill="1" applyBorder="1"/>
    <xf numFmtId="0" fontId="0" fillId="7" borderId="46" xfId="0" applyFill="1" applyBorder="1"/>
    <xf numFmtId="0" fontId="0" fillId="4" borderId="4" xfId="0" applyFont="1" applyFill="1" applyBorder="1" applyAlignment="1">
      <alignment horizontal="center"/>
    </xf>
    <xf numFmtId="0" fontId="0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0" fillId="4" borderId="10" xfId="0" applyFont="1" applyFill="1" applyBorder="1" applyAlignment="1">
      <alignment horizontal="center"/>
    </xf>
    <xf numFmtId="0" fontId="0" fillId="4" borderId="11" xfId="0" applyFill="1" applyBorder="1"/>
    <xf numFmtId="0" fontId="6" fillId="2" borderId="22" xfId="0" applyFont="1" applyFill="1" applyBorder="1" applyAlignment="1">
      <alignment textRotation="60" wrapText="1"/>
    </xf>
    <xf numFmtId="0" fontId="7" fillId="2" borderId="31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1" fillId="0" borderId="35" xfId="0" applyFont="1" applyBorder="1"/>
    <xf numFmtId="0" fontId="1" fillId="2" borderId="13" xfId="0" applyFont="1" applyFill="1" applyBorder="1"/>
    <xf numFmtId="0" fontId="1" fillId="12" borderId="11" xfId="0" applyFont="1" applyFill="1" applyBorder="1"/>
    <xf numFmtId="0" fontId="7" fillId="16" borderId="18" xfId="0" applyFont="1" applyFill="1" applyBorder="1" applyAlignment="1">
      <alignment horizontal="center"/>
    </xf>
    <xf numFmtId="0" fontId="7" fillId="16" borderId="15" xfId="0" applyFont="1" applyFill="1" applyBorder="1" applyAlignment="1">
      <alignment horizontal="center"/>
    </xf>
    <xf numFmtId="0" fontId="7" fillId="16" borderId="19" xfId="0" applyFont="1" applyFill="1" applyBorder="1" applyAlignment="1">
      <alignment horizontal="center"/>
    </xf>
    <xf numFmtId="0" fontId="2" fillId="16" borderId="14" xfId="0" applyFont="1" applyFill="1" applyBorder="1" applyAlignment="1">
      <alignment horizontal="center"/>
    </xf>
    <xf numFmtId="0" fontId="0" fillId="16" borderId="15" xfId="0" applyFill="1" applyBorder="1" applyAlignment="1">
      <alignment horizontal="center"/>
    </xf>
    <xf numFmtId="0" fontId="0" fillId="16" borderId="19" xfId="0" applyFill="1" applyBorder="1" applyAlignment="1">
      <alignment horizontal="center"/>
    </xf>
    <xf numFmtId="0" fontId="2" fillId="2" borderId="39" xfId="0" applyFont="1" applyFill="1" applyBorder="1" applyAlignment="1"/>
    <xf numFmtId="9" fontId="0" fillId="0" borderId="1" xfId="2" applyFont="1" applyBorder="1" applyAlignment="1"/>
    <xf numFmtId="9" fontId="0" fillId="0" borderId="1" xfId="2" applyFont="1" applyFill="1" applyBorder="1" applyAlignment="1"/>
    <xf numFmtId="9" fontId="0" fillId="17" borderId="1" xfId="2" applyFont="1" applyFill="1" applyBorder="1" applyAlignment="1"/>
    <xf numFmtId="0" fontId="2" fillId="18" borderId="38" xfId="0" applyFont="1" applyFill="1" applyBorder="1"/>
    <xf numFmtId="0" fontId="2" fillId="18" borderId="40" xfId="0" applyFont="1" applyFill="1" applyBorder="1"/>
    <xf numFmtId="0" fontId="0" fillId="18" borderId="30" xfId="0" applyFill="1" applyBorder="1"/>
    <xf numFmtId="0" fontId="2" fillId="18" borderId="40" xfId="0" applyFont="1" applyFill="1" applyBorder="1" applyAlignment="1">
      <alignment horizontal="center"/>
    </xf>
    <xf numFmtId="0" fontId="2" fillId="18" borderId="36" xfId="0" applyFont="1" applyFill="1" applyBorder="1"/>
    <xf numFmtId="0" fontId="2" fillId="18" borderId="24" xfId="0" applyFont="1" applyFill="1" applyBorder="1"/>
    <xf numFmtId="0" fontId="0" fillId="18" borderId="26" xfId="0" applyFill="1" applyBorder="1"/>
    <xf numFmtId="0" fontId="2" fillId="18" borderId="0" xfId="0" applyFont="1" applyFill="1" applyBorder="1" applyAlignment="1">
      <alignment horizontal="center"/>
    </xf>
    <xf numFmtId="0" fontId="2" fillId="18" borderId="44" xfId="0" applyFont="1" applyFill="1" applyBorder="1" applyAlignment="1">
      <alignment horizontal="center"/>
    </xf>
    <xf numFmtId="0" fontId="2" fillId="18" borderId="43" xfId="0" applyFont="1" applyFill="1" applyBorder="1" applyAlignment="1">
      <alignment horizontal="center"/>
    </xf>
    <xf numFmtId="0" fontId="0" fillId="14" borderId="29" xfId="0" applyFill="1" applyBorder="1" applyAlignment="1">
      <alignment horizontal="center"/>
    </xf>
    <xf numFmtId="0" fontId="0" fillId="14" borderId="2" xfId="0" applyFill="1" applyBorder="1" applyAlignment="1">
      <alignment horizontal="center"/>
    </xf>
    <xf numFmtId="0" fontId="0" fillId="14" borderId="2" xfId="0" applyFill="1" applyBorder="1"/>
    <xf numFmtId="0" fontId="0" fillId="14" borderId="47" xfId="0" applyFill="1" applyBorder="1" applyAlignment="1">
      <alignment horizontal="center"/>
    </xf>
    <xf numFmtId="0" fontId="0" fillId="14" borderId="45" xfId="0" applyFill="1" applyBorder="1" applyAlignment="1">
      <alignment horizontal="center"/>
    </xf>
    <xf numFmtId="0" fontId="0" fillId="14" borderId="45" xfId="0" applyFill="1" applyBorder="1"/>
    <xf numFmtId="0" fontId="0" fillId="14" borderId="46" xfId="0" applyFill="1" applyBorder="1"/>
    <xf numFmtId="0" fontId="0" fillId="10" borderId="4" xfId="0" applyFont="1" applyFill="1" applyBorder="1" applyAlignment="1">
      <alignment horizontal="center"/>
    </xf>
    <xf numFmtId="0" fontId="0" fillId="10" borderId="7" xfId="0" applyFont="1" applyFill="1" applyBorder="1" applyAlignment="1">
      <alignment horizontal="center"/>
    </xf>
    <xf numFmtId="0" fontId="0" fillId="10" borderId="9" xfId="0" applyFont="1" applyFill="1" applyBorder="1" applyAlignment="1">
      <alignment horizontal="center"/>
    </xf>
    <xf numFmtId="0" fontId="0" fillId="10" borderId="9" xfId="0" applyFill="1" applyBorder="1" applyAlignment="1">
      <alignment horizontal="left"/>
    </xf>
    <xf numFmtId="0" fontId="14" fillId="19" borderId="39" xfId="0" applyFont="1" applyFill="1" applyBorder="1" applyAlignment="1">
      <alignment horizontal="center" vertical="center" wrapText="1"/>
    </xf>
    <xf numFmtId="0" fontId="14" fillId="19" borderId="48" xfId="0" applyFont="1" applyFill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20" borderId="49" xfId="0" applyFont="1" applyFill="1" applyBorder="1" applyAlignment="1">
      <alignment horizontal="center" vertical="center" wrapText="1"/>
    </xf>
    <xf numFmtId="0" fontId="12" fillId="21" borderId="49" xfId="0" applyFont="1" applyFill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/>
    </xf>
    <xf numFmtId="16" fontId="12" fillId="0" borderId="49" xfId="0" applyNumberFormat="1" applyFont="1" applyBorder="1" applyAlignment="1">
      <alignment horizontal="center" vertical="center"/>
    </xf>
    <xf numFmtId="0" fontId="12" fillId="22" borderId="49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/>
    </xf>
    <xf numFmtId="0" fontId="12" fillId="20" borderId="49" xfId="0" applyFont="1" applyFill="1" applyBorder="1" applyAlignment="1">
      <alignment horizontal="center" vertical="center"/>
    </xf>
    <xf numFmtId="0" fontId="15" fillId="0" borderId="49" xfId="0" applyFont="1" applyBorder="1" applyAlignment="1">
      <alignment horizontal="center" vertical="center" wrapText="1"/>
    </xf>
    <xf numFmtId="0" fontId="16" fillId="20" borderId="49" xfId="0" applyFont="1" applyFill="1" applyBorder="1" applyAlignment="1">
      <alignment horizontal="center" vertical="center" wrapText="1"/>
    </xf>
    <xf numFmtId="9" fontId="0" fillId="0" borderId="0" xfId="2" applyFont="1"/>
    <xf numFmtId="0" fontId="0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3" xfId="0" applyFill="1" applyBorder="1"/>
    <xf numFmtId="0" fontId="0" fillId="2" borderId="18" xfId="0" applyFill="1" applyBorder="1"/>
    <xf numFmtId="0" fontId="0" fillId="2" borderId="18" xfId="0" applyFill="1" applyBorder="1" applyAlignment="1">
      <alignment horizontal="center"/>
    </xf>
    <xf numFmtId="9" fontId="0" fillId="2" borderId="1" xfId="2" applyFont="1" applyFill="1" applyBorder="1" applyAlignment="1"/>
    <xf numFmtId="0" fontId="7" fillId="0" borderId="7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0" fillId="0" borderId="0" xfId="0" applyFill="1"/>
    <xf numFmtId="0" fontId="0" fillId="0" borderId="7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5" xfId="0" applyFill="1" applyBorder="1"/>
    <xf numFmtId="0" fontId="2" fillId="0" borderId="5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12" fillId="0" borderId="39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22" borderId="39" xfId="0" applyFont="1" applyFill="1" applyBorder="1" applyAlignment="1">
      <alignment horizontal="center" vertical="center" wrapText="1"/>
    </xf>
    <xf numFmtId="0" fontId="12" fillId="22" borderId="48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14" fillId="19" borderId="39" xfId="0" applyFont="1" applyFill="1" applyBorder="1" applyAlignment="1">
      <alignment horizontal="center" vertical="center" wrapText="1"/>
    </xf>
    <xf numFmtId="0" fontId="14" fillId="19" borderId="48" xfId="0" applyFont="1" applyFill="1" applyBorder="1" applyAlignment="1">
      <alignment horizontal="center" vertical="center" wrapText="1"/>
    </xf>
    <xf numFmtId="0" fontId="14" fillId="20" borderId="39" xfId="0" applyFont="1" applyFill="1" applyBorder="1" applyAlignment="1">
      <alignment horizontal="center" vertical="center" wrapText="1"/>
    </xf>
    <xf numFmtId="0" fontId="14" fillId="20" borderId="48" xfId="0" applyFont="1" applyFill="1" applyBorder="1" applyAlignment="1">
      <alignment horizontal="center" vertical="center" wrapText="1"/>
    </xf>
    <xf numFmtId="0" fontId="14" fillId="21" borderId="39" xfId="0" applyFont="1" applyFill="1" applyBorder="1" applyAlignment="1">
      <alignment horizontal="center" vertical="center" wrapText="1"/>
    </xf>
    <xf numFmtId="0" fontId="14" fillId="21" borderId="48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2F000000}"/>
    <cellStyle name="Pourcentage" xfId="2" builtinId="5"/>
  </cellStyles>
  <dxfs count="3">
    <dxf>
      <fill>
        <patternFill patternType="solid">
          <fgColor rgb="FFD9E2F3"/>
          <bgColor rgb="FFD9E2F3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theme="0"/>
          <bgColor theme="0"/>
        </patternFill>
      </fill>
    </dxf>
  </dxfs>
  <tableStyles count="1" defaultTableStyle="TableStyleMedium2" defaultPivotStyle="PivotStyleLight16">
    <tableStyle name="Sheet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133349</xdr:colOff>
      <xdr:row>283</xdr:row>
      <xdr:rowOff>76200</xdr:rowOff>
    </xdr:from>
    <xdr:to>
      <xdr:col>10</xdr:col>
      <xdr:colOff>257174</xdr:colOff>
      <xdr:row>290</xdr:row>
      <xdr:rowOff>190500</xdr:rowOff>
    </xdr:to>
    <xdr:sp macro="" textlink="">
      <xdr:nvSpPr>
        <xdr:cNvPr id="2" name="Accolade ouvrante 1">
          <a:extLst>
            <a:ext uri="{FF2B5EF4-FFF2-40B4-BE49-F238E27FC236}">
              <a16:creationId xmlns:a16="http://schemas.microsoft.com/office/drawing/2014/main" id="{A9D1527A-24C3-4AF3-BBCD-C04B0C5485D0}"/>
            </a:ext>
          </a:extLst>
        </xdr:cNvPr>
        <xdr:cNvSpPr/>
      </xdr:nvSpPr>
      <xdr:spPr>
        <a:xfrm>
          <a:off x="7734299" y="42910125"/>
          <a:ext cx="123825" cy="1457325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E99FE-9289-4B75-9397-0340640DFE7F}">
  <dimension ref="A1:AB753"/>
  <sheetViews>
    <sheetView tabSelected="1" topLeftCell="A334" zoomScale="90" zoomScaleNormal="90" workbookViewId="0">
      <selection activeCell="J349" sqref="J349"/>
    </sheetView>
  </sheetViews>
  <sheetFormatPr baseColWidth="10" defaultColWidth="11.42578125" defaultRowHeight="15" x14ac:dyDescent="0.25"/>
  <cols>
    <col min="1" max="1" width="14.85546875" style="128" customWidth="1"/>
    <col min="2" max="2" width="11.42578125" style="7"/>
    <col min="3" max="3" width="11.42578125" style="2"/>
    <col min="4" max="4" width="11.42578125" style="7"/>
    <col min="5" max="6" width="13.42578125" style="7" customWidth="1"/>
    <col min="7" max="7" width="12.140625" style="2" customWidth="1"/>
    <col min="8" max="9" width="11.42578125" style="2"/>
    <col min="10" max="10" width="11.42578125" style="12"/>
    <col min="11" max="11" width="4.42578125" style="12" customWidth="1"/>
    <col min="12" max="12" width="44.140625" style="13" customWidth="1"/>
    <col min="13" max="13" width="14" customWidth="1"/>
    <col min="14" max="14" width="6.85546875" style="50" customWidth="1"/>
    <col min="15" max="15" width="8.140625" customWidth="1"/>
    <col min="16" max="16" width="7.140625" customWidth="1"/>
    <col min="17" max="17" width="15.28515625" style="50" customWidth="1"/>
    <col min="18" max="18" width="7.5703125" customWidth="1"/>
    <col min="19" max="19" width="7.5703125" style="14" customWidth="1"/>
    <col min="20" max="21" width="7.5703125" customWidth="1"/>
    <col min="22" max="23" width="7.5703125" style="50" customWidth="1"/>
    <col min="24" max="24" width="8.85546875" style="270" customWidth="1"/>
  </cols>
  <sheetData>
    <row r="1" spans="1:27" ht="94.5" customHeight="1" thickBot="1" x14ac:dyDescent="0.3">
      <c r="A1" s="120" t="s">
        <v>48</v>
      </c>
      <c r="B1" s="30" t="s">
        <v>49</v>
      </c>
      <c r="C1" s="41" t="s">
        <v>50</v>
      </c>
      <c r="D1" s="30" t="s">
        <v>192</v>
      </c>
      <c r="E1" s="30" t="s">
        <v>143</v>
      </c>
      <c r="F1" s="30" t="s">
        <v>242</v>
      </c>
      <c r="G1" s="30" t="s">
        <v>51</v>
      </c>
      <c r="H1" s="30" t="s">
        <v>141</v>
      </c>
      <c r="I1" s="30" t="s">
        <v>53</v>
      </c>
      <c r="J1" s="30" t="s">
        <v>52</v>
      </c>
      <c r="K1" s="55"/>
      <c r="L1" s="56" t="s">
        <v>15</v>
      </c>
    </row>
    <row r="2" spans="1:27" s="14" customFormat="1" ht="15.75" thickBot="1" x14ac:dyDescent="0.3">
      <c r="A2" s="158"/>
      <c r="B2" s="159"/>
      <c r="C2" s="160"/>
      <c r="D2" s="159"/>
      <c r="E2" s="159"/>
      <c r="F2" s="159"/>
      <c r="G2" s="159"/>
      <c r="H2" s="159"/>
      <c r="I2" s="159"/>
      <c r="J2" s="159"/>
      <c r="K2" s="161"/>
      <c r="L2" s="162"/>
      <c r="O2" s="369" t="s">
        <v>197</v>
      </c>
      <c r="P2" s="370" t="s">
        <v>205</v>
      </c>
      <c r="Q2" s="371"/>
      <c r="R2" s="371"/>
      <c r="S2" s="371"/>
      <c r="T2" s="371"/>
      <c r="U2" s="371"/>
      <c r="V2" s="371"/>
      <c r="W2" s="371"/>
      <c r="X2" s="379"/>
      <c r="Y2" s="371"/>
      <c r="Z2" s="371"/>
      <c r="AA2" s="205"/>
    </row>
    <row r="3" spans="1:27" s="14" customFormat="1" x14ac:dyDescent="0.25">
      <c r="A3" s="124" t="s">
        <v>54</v>
      </c>
      <c r="B3" s="89" t="s">
        <v>14</v>
      </c>
      <c r="C3" s="89" t="s">
        <v>319</v>
      </c>
      <c r="D3" s="89" t="s">
        <v>11</v>
      </c>
      <c r="E3" s="89" t="s">
        <v>73</v>
      </c>
      <c r="F3" s="89"/>
      <c r="G3" s="89" t="s">
        <v>64</v>
      </c>
      <c r="H3" s="89"/>
      <c r="I3" s="89" t="s">
        <v>36</v>
      </c>
      <c r="J3" s="89"/>
      <c r="K3" s="89"/>
      <c r="L3" s="99"/>
      <c r="O3" s="407"/>
      <c r="P3" s="372" t="s">
        <v>206</v>
      </c>
      <c r="Q3" s="373"/>
      <c r="R3" s="373"/>
      <c r="S3" s="373"/>
      <c r="T3" s="373"/>
      <c r="U3" s="373"/>
      <c r="V3" s="373"/>
      <c r="W3" s="373"/>
      <c r="X3" s="380"/>
      <c r="Y3" s="373"/>
      <c r="Z3" s="373"/>
      <c r="AA3" s="374"/>
    </row>
    <row r="4" spans="1:27" s="14" customFormat="1" x14ac:dyDescent="0.25">
      <c r="A4" s="125"/>
      <c r="B4" s="92"/>
      <c r="C4" s="357"/>
      <c r="D4" s="357"/>
      <c r="E4" s="92">
        <v>0</v>
      </c>
      <c r="F4" s="92">
        <v>1</v>
      </c>
      <c r="G4" s="92"/>
      <c r="H4" s="92"/>
      <c r="I4" s="92">
        <v>2</v>
      </c>
      <c r="J4" s="92"/>
      <c r="K4" s="92"/>
      <c r="L4" s="358" t="s">
        <v>249</v>
      </c>
      <c r="O4" s="494" t="s">
        <v>198</v>
      </c>
      <c r="P4" s="372" t="s">
        <v>207</v>
      </c>
      <c r="Q4" s="373"/>
      <c r="R4" s="373"/>
      <c r="S4" s="373"/>
      <c r="T4" s="373"/>
      <c r="U4" s="373"/>
      <c r="V4" s="373"/>
      <c r="W4" s="373"/>
      <c r="X4" s="380"/>
      <c r="Y4" s="373"/>
      <c r="Z4" s="373"/>
      <c r="AA4" s="374"/>
    </row>
    <row r="5" spans="1:27" s="14" customFormat="1" x14ac:dyDescent="0.25">
      <c r="A5" s="125"/>
      <c r="B5" s="92"/>
      <c r="C5" s="92"/>
      <c r="D5" s="92"/>
      <c r="E5" s="92"/>
      <c r="F5" s="92"/>
      <c r="G5" s="92"/>
      <c r="H5" s="92"/>
      <c r="I5" s="92">
        <v>3</v>
      </c>
      <c r="J5" s="92"/>
      <c r="K5" s="92"/>
      <c r="L5" s="100"/>
      <c r="O5" s="494"/>
      <c r="P5" s="372" t="s">
        <v>208</v>
      </c>
      <c r="Q5" s="373"/>
      <c r="R5" s="373"/>
      <c r="S5" s="373"/>
      <c r="T5" s="373"/>
      <c r="U5" s="373"/>
      <c r="V5" s="373"/>
      <c r="W5" s="373"/>
      <c r="X5" s="380"/>
      <c r="Y5" s="373"/>
      <c r="Z5" s="373"/>
      <c r="AA5" s="374"/>
    </row>
    <row r="6" spans="1:27" s="14" customFormat="1" ht="15.75" thickBot="1" x14ac:dyDescent="0.3">
      <c r="A6" s="444"/>
      <c r="B6" s="445"/>
      <c r="C6" s="445"/>
      <c r="D6" s="445"/>
      <c r="E6" s="445"/>
      <c r="F6" s="445"/>
      <c r="G6" s="445"/>
      <c r="H6" s="445"/>
      <c r="I6" s="445"/>
      <c r="J6" s="445"/>
      <c r="K6" s="446"/>
      <c r="L6" s="296"/>
      <c r="O6" s="407" t="s">
        <v>142</v>
      </c>
      <c r="P6" s="372" t="s">
        <v>209</v>
      </c>
      <c r="Q6" s="373"/>
      <c r="R6" s="373"/>
      <c r="S6" s="373"/>
      <c r="T6" s="373"/>
      <c r="U6" s="373"/>
      <c r="V6" s="373"/>
      <c r="W6" s="373"/>
      <c r="X6" s="380"/>
      <c r="Y6" s="373"/>
      <c r="Z6" s="373"/>
      <c r="AA6" s="374"/>
    </row>
    <row r="7" spans="1:27" s="14" customFormat="1" x14ac:dyDescent="0.25">
      <c r="A7" s="451" t="s">
        <v>54</v>
      </c>
      <c r="B7" s="89" t="s">
        <v>14</v>
      </c>
      <c r="C7" s="89" t="s">
        <v>145</v>
      </c>
      <c r="D7" s="89"/>
      <c r="E7" s="89"/>
      <c r="F7" s="89"/>
      <c r="G7" s="89" t="s">
        <v>64</v>
      </c>
      <c r="H7" s="89"/>
      <c r="I7" s="89" t="s">
        <v>36</v>
      </c>
      <c r="J7" s="89">
        <v>14</v>
      </c>
      <c r="K7" s="89"/>
      <c r="L7" s="99"/>
      <c r="O7" s="407" t="s">
        <v>210</v>
      </c>
      <c r="P7" s="372" t="s">
        <v>211</v>
      </c>
      <c r="Q7" s="373"/>
      <c r="R7" s="373"/>
      <c r="S7" s="373"/>
      <c r="T7" s="373"/>
      <c r="U7" s="373"/>
      <c r="V7" s="373"/>
      <c r="W7" s="373"/>
      <c r="X7" s="380"/>
      <c r="Y7" s="373"/>
      <c r="Z7" s="373"/>
      <c r="AA7" s="374"/>
    </row>
    <row r="8" spans="1:27" s="14" customFormat="1" x14ac:dyDescent="0.25">
      <c r="A8" s="452"/>
      <c r="B8" s="92"/>
      <c r="C8" s="357">
        <v>1</v>
      </c>
      <c r="D8" s="357"/>
      <c r="E8" s="92"/>
      <c r="F8" s="92">
        <v>21</v>
      </c>
      <c r="G8" s="92" t="s">
        <v>3</v>
      </c>
      <c r="H8" s="92">
        <v>11</v>
      </c>
      <c r="I8" s="92">
        <v>2</v>
      </c>
      <c r="J8" s="92"/>
      <c r="K8" s="92"/>
      <c r="L8" s="100" t="s">
        <v>250</v>
      </c>
      <c r="O8" s="407" t="s">
        <v>191</v>
      </c>
      <c r="P8" s="372" t="s">
        <v>212</v>
      </c>
      <c r="Q8" s="373"/>
      <c r="R8" s="373"/>
      <c r="S8" s="373"/>
      <c r="T8" s="373"/>
      <c r="U8" s="373"/>
      <c r="V8" s="373"/>
      <c r="W8" s="373"/>
      <c r="X8" s="380"/>
      <c r="Y8" s="373"/>
      <c r="Z8" s="373"/>
      <c r="AA8" s="374"/>
    </row>
    <row r="9" spans="1:27" s="14" customFormat="1" x14ac:dyDescent="0.25">
      <c r="A9" s="452"/>
      <c r="B9" s="92"/>
      <c r="C9" s="92"/>
      <c r="D9" s="92"/>
      <c r="E9" s="92"/>
      <c r="F9" s="92"/>
      <c r="G9" s="92" t="s">
        <v>5</v>
      </c>
      <c r="H9" s="92">
        <v>10</v>
      </c>
      <c r="I9" s="92">
        <v>3</v>
      </c>
      <c r="J9" s="92">
        <v>3</v>
      </c>
      <c r="K9" s="92"/>
      <c r="L9" s="358" t="s">
        <v>180</v>
      </c>
      <c r="O9" s="407" t="s">
        <v>199</v>
      </c>
      <c r="P9" s="372" t="s">
        <v>213</v>
      </c>
      <c r="Q9" s="373"/>
      <c r="R9" s="373"/>
      <c r="S9" s="373"/>
      <c r="T9" s="373"/>
      <c r="U9" s="373"/>
      <c r="V9" s="373"/>
      <c r="W9" s="373"/>
      <c r="X9" s="380"/>
      <c r="Y9" s="373"/>
      <c r="Z9" s="373"/>
      <c r="AA9" s="374"/>
    </row>
    <row r="10" spans="1:27" x14ac:dyDescent="0.25">
      <c r="A10" s="452"/>
      <c r="B10" s="92"/>
      <c r="C10" s="92"/>
      <c r="D10" s="92"/>
      <c r="E10" s="92"/>
      <c r="F10" s="92"/>
      <c r="G10" s="92" t="s">
        <v>55</v>
      </c>
      <c r="H10" s="92"/>
      <c r="I10" s="92">
        <v>6</v>
      </c>
      <c r="J10" s="92">
        <v>0</v>
      </c>
      <c r="K10" s="92"/>
      <c r="L10" s="100"/>
      <c r="O10" s="407" t="s">
        <v>204</v>
      </c>
      <c r="P10" s="372" t="s">
        <v>214</v>
      </c>
      <c r="Q10" s="373"/>
      <c r="R10" s="373"/>
      <c r="S10" s="373"/>
      <c r="T10" s="373"/>
      <c r="U10" s="373"/>
      <c r="V10" s="373"/>
      <c r="W10" s="373"/>
      <c r="X10" s="380"/>
      <c r="Y10" s="373"/>
      <c r="Z10" s="373"/>
      <c r="AA10" s="374"/>
    </row>
    <row r="11" spans="1:27" ht="16.5" customHeight="1" x14ac:dyDescent="0.25">
      <c r="A11" s="452"/>
      <c r="B11" s="92"/>
      <c r="C11" s="92"/>
      <c r="D11" s="92"/>
      <c r="E11" s="92"/>
      <c r="F11" s="92"/>
      <c r="G11" s="92"/>
      <c r="H11" s="92"/>
      <c r="I11" s="92">
        <v>9</v>
      </c>
      <c r="J11" s="92">
        <v>1</v>
      </c>
      <c r="K11" s="92"/>
      <c r="L11" s="100"/>
      <c r="O11" s="375" t="s">
        <v>241</v>
      </c>
      <c r="P11" s="376" t="s">
        <v>243</v>
      </c>
      <c r="Q11" s="377"/>
      <c r="R11" s="377"/>
      <c r="S11" s="377"/>
      <c r="T11" s="377"/>
      <c r="U11" s="377"/>
      <c r="V11" s="377"/>
      <c r="W11" s="377"/>
      <c r="X11" s="381"/>
      <c r="Y11" s="377"/>
      <c r="Z11" s="377"/>
      <c r="AA11" s="378"/>
    </row>
    <row r="12" spans="1:27" ht="16.5" customHeight="1" thickBot="1" x14ac:dyDescent="0.3">
      <c r="A12" s="452"/>
      <c r="B12" s="92"/>
      <c r="C12" s="92"/>
      <c r="D12" s="92"/>
      <c r="E12" s="92"/>
      <c r="F12" s="92"/>
      <c r="G12" s="92"/>
      <c r="H12" s="92"/>
      <c r="I12" s="92">
        <v>10</v>
      </c>
      <c r="J12" s="92"/>
      <c r="K12" s="92"/>
      <c r="L12" s="100"/>
      <c r="O12" s="367"/>
      <c r="P12" s="368"/>
      <c r="Q12" s="14"/>
      <c r="R12" s="14"/>
      <c r="T12" s="14"/>
      <c r="U12" s="14"/>
      <c r="V12" s="14"/>
      <c r="W12" s="14"/>
      <c r="Y12" s="373"/>
      <c r="Z12" s="14"/>
      <c r="AA12" s="14"/>
    </row>
    <row r="13" spans="1:27" ht="147" customHeight="1" thickBot="1" x14ac:dyDescent="0.3">
      <c r="A13" s="453"/>
      <c r="B13" s="345"/>
      <c r="C13" s="345"/>
      <c r="D13" s="345"/>
      <c r="E13" s="345"/>
      <c r="F13" s="345"/>
      <c r="G13" s="345"/>
      <c r="H13" s="345"/>
      <c r="I13" s="345">
        <v>11</v>
      </c>
      <c r="J13" s="345">
        <v>3</v>
      </c>
      <c r="K13" s="345"/>
      <c r="L13" s="338"/>
      <c r="O13" s="51"/>
      <c r="P13" s="14"/>
      <c r="Q13" s="14"/>
      <c r="R13" s="365" t="s">
        <v>236</v>
      </c>
      <c r="S13" s="417" t="s">
        <v>237</v>
      </c>
      <c r="T13" s="53" t="s">
        <v>102</v>
      </c>
      <c r="U13" s="365" t="s">
        <v>196</v>
      </c>
      <c r="V13" s="365" t="s">
        <v>65</v>
      </c>
      <c r="W13" s="366" t="s">
        <v>248</v>
      </c>
      <c r="Y13" s="366" t="s">
        <v>189</v>
      </c>
      <c r="Z13" s="14"/>
    </row>
    <row r="14" spans="1:27" s="14" customFormat="1" ht="15.75" thickBot="1" x14ac:dyDescent="0.3">
      <c r="A14" s="447" t="s">
        <v>68</v>
      </c>
      <c r="B14" s="448"/>
      <c r="C14" s="448"/>
      <c r="D14" s="448"/>
      <c r="E14" s="448"/>
      <c r="F14" s="448"/>
      <c r="G14" s="448"/>
      <c r="H14" s="448">
        <f t="shared" ref="H14" si="0">SUM(H7:H13)</f>
        <v>21</v>
      </c>
      <c r="I14" s="448"/>
      <c r="J14" s="448">
        <f>SUM(J7:J13)</f>
        <v>21</v>
      </c>
      <c r="K14" s="449"/>
      <c r="L14" s="450"/>
      <c r="O14" s="434" t="s">
        <v>89</v>
      </c>
      <c r="P14" s="435"/>
      <c r="Q14" s="436"/>
      <c r="R14" s="437"/>
      <c r="S14" s="437"/>
      <c r="T14" s="437"/>
      <c r="U14" s="437" t="s">
        <v>14</v>
      </c>
      <c r="V14" s="437"/>
      <c r="W14" s="437"/>
      <c r="X14" s="437" t="s">
        <v>47</v>
      </c>
      <c r="Y14" s="430"/>
      <c r="Z14" s="14" t="s">
        <v>246</v>
      </c>
    </row>
    <row r="15" spans="1:27" x14ac:dyDescent="0.25">
      <c r="A15" s="121" t="s">
        <v>54</v>
      </c>
      <c r="B15" s="3" t="s">
        <v>14</v>
      </c>
      <c r="C15" s="62" t="s">
        <v>175</v>
      </c>
      <c r="D15" s="62"/>
      <c r="E15" s="62"/>
      <c r="F15" s="62"/>
      <c r="G15" s="3" t="s">
        <v>64</v>
      </c>
      <c r="H15" s="62"/>
      <c r="I15" s="62"/>
      <c r="J15" s="62"/>
      <c r="K15" s="62"/>
      <c r="L15" s="63"/>
      <c r="O15" s="360" t="s">
        <v>90</v>
      </c>
      <c r="P15" s="361">
        <v>1964</v>
      </c>
      <c r="Q15" s="386" t="s">
        <v>85</v>
      </c>
      <c r="R15" s="396">
        <f>E4</f>
        <v>0</v>
      </c>
      <c r="S15" s="418">
        <f>F4</f>
        <v>1</v>
      </c>
      <c r="T15" s="348">
        <f>E16</f>
        <v>0</v>
      </c>
      <c r="U15" s="348">
        <f>C8</f>
        <v>1</v>
      </c>
      <c r="V15" s="348">
        <v>0</v>
      </c>
      <c r="W15" s="348">
        <f>E20</f>
        <v>0</v>
      </c>
      <c r="X15" s="424">
        <f>SUM(R15:W15)</f>
        <v>2</v>
      </c>
      <c r="Y15" s="431">
        <f>R29/(R15+R29)</f>
        <v>1</v>
      </c>
      <c r="Z15" s="14"/>
    </row>
    <row r="16" spans="1:27" s="14" customFormat="1" x14ac:dyDescent="0.25">
      <c r="A16" s="122"/>
      <c r="B16" s="4"/>
      <c r="C16" s="119">
        <v>1</v>
      </c>
      <c r="D16" s="119"/>
      <c r="E16" s="119"/>
      <c r="F16" s="119">
        <v>1</v>
      </c>
      <c r="G16" s="4" t="s">
        <v>3</v>
      </c>
      <c r="H16" s="119">
        <v>1</v>
      </c>
      <c r="I16" s="119" t="s">
        <v>36</v>
      </c>
      <c r="J16" s="119">
        <v>1</v>
      </c>
      <c r="K16" s="119"/>
      <c r="L16" s="421" t="s">
        <v>178</v>
      </c>
      <c r="O16" s="362" t="s">
        <v>91</v>
      </c>
      <c r="P16" s="359">
        <v>1967</v>
      </c>
      <c r="Q16" s="387" t="s">
        <v>77</v>
      </c>
      <c r="R16" s="393">
        <f>E40</f>
        <v>12</v>
      </c>
      <c r="S16" s="226">
        <f>F40</f>
        <v>0</v>
      </c>
      <c r="T16" s="382">
        <f>E48</f>
        <v>0</v>
      </c>
      <c r="U16" s="382">
        <f>C52</f>
        <v>1</v>
      </c>
      <c r="V16" s="382">
        <v>0</v>
      </c>
      <c r="W16" s="382">
        <v>0</v>
      </c>
      <c r="X16" s="425">
        <f t="shared" ref="X16:X26" si="1">SUM(R16:W16)</f>
        <v>13</v>
      </c>
      <c r="Y16" s="431">
        <f t="shared" ref="Y16:Y27" si="2">R30/(R16+R30)</f>
        <v>0.63636363636363635</v>
      </c>
    </row>
    <row r="17" spans="1:26" s="14" customFormat="1" x14ac:dyDescent="0.25">
      <c r="A17" s="173"/>
      <c r="B17" s="40"/>
      <c r="C17" s="174"/>
      <c r="D17" s="174"/>
      <c r="E17" s="174"/>
      <c r="F17" s="174"/>
      <c r="G17" s="4"/>
      <c r="H17" s="174"/>
      <c r="I17" s="174"/>
      <c r="J17" s="174"/>
      <c r="K17" s="174"/>
      <c r="L17" s="422" t="s">
        <v>182</v>
      </c>
      <c r="O17" s="362" t="s">
        <v>92</v>
      </c>
      <c r="P17" s="359">
        <v>1971</v>
      </c>
      <c r="Q17" s="387" t="s">
        <v>78</v>
      </c>
      <c r="R17" s="393">
        <f>E80</f>
        <v>22</v>
      </c>
      <c r="S17" s="226">
        <f>F80</f>
        <v>2</v>
      </c>
      <c r="T17" s="382">
        <f>E92</f>
        <v>1</v>
      </c>
      <c r="U17" s="382">
        <f>C97</f>
        <v>0</v>
      </c>
      <c r="V17" s="382">
        <v>0</v>
      </c>
      <c r="W17" s="382">
        <v>0</v>
      </c>
      <c r="X17" s="425">
        <f t="shared" si="1"/>
        <v>25</v>
      </c>
      <c r="Y17" s="433">
        <f t="shared" si="2"/>
        <v>0.26666666666666666</v>
      </c>
    </row>
    <row r="18" spans="1:26" ht="15.75" thickBot="1" x14ac:dyDescent="0.3">
      <c r="A18" s="276" t="s">
        <v>188</v>
      </c>
      <c r="B18" s="273"/>
      <c r="C18" s="273"/>
      <c r="D18" s="273"/>
      <c r="E18" s="273"/>
      <c r="F18" s="213"/>
      <c r="G18" s="277"/>
      <c r="H18" s="273">
        <v>1</v>
      </c>
      <c r="I18" s="273"/>
      <c r="J18" s="273">
        <v>1</v>
      </c>
      <c r="K18" s="274"/>
      <c r="L18" s="423" t="s">
        <v>183</v>
      </c>
      <c r="O18" s="362" t="s">
        <v>93</v>
      </c>
      <c r="P18" s="359">
        <v>1975</v>
      </c>
      <c r="Q18" s="387" t="s">
        <v>86</v>
      </c>
      <c r="R18" s="393">
        <f>E122</f>
        <v>8</v>
      </c>
      <c r="S18" s="226">
        <f>F122</f>
        <v>0</v>
      </c>
      <c r="T18" s="382">
        <f>E130</f>
        <v>0</v>
      </c>
      <c r="U18" s="382">
        <f>D134</f>
        <v>0</v>
      </c>
      <c r="V18" s="382">
        <v>0</v>
      </c>
      <c r="W18" s="382">
        <v>0</v>
      </c>
      <c r="X18" s="425">
        <f t="shared" si="1"/>
        <v>8</v>
      </c>
      <c r="Y18" s="431">
        <f t="shared" si="2"/>
        <v>0.81818181818181823</v>
      </c>
      <c r="Z18" s="14"/>
    </row>
    <row r="19" spans="1:26" x14ac:dyDescent="0.25">
      <c r="A19" s="123" t="s">
        <v>54</v>
      </c>
      <c r="B19" s="87" t="s">
        <v>14</v>
      </c>
      <c r="C19" s="87" t="s">
        <v>176</v>
      </c>
      <c r="D19" s="87"/>
      <c r="E19" s="87"/>
      <c r="F19" s="87"/>
      <c r="G19" s="3" t="s">
        <v>64</v>
      </c>
      <c r="H19" s="87"/>
      <c r="I19" s="87"/>
      <c r="J19" s="87"/>
      <c r="K19" s="86"/>
      <c r="L19" s="63"/>
      <c r="O19" s="362" t="s">
        <v>94</v>
      </c>
      <c r="P19" s="359">
        <v>1978</v>
      </c>
      <c r="Q19" s="387" t="s">
        <v>87</v>
      </c>
      <c r="R19" s="393">
        <f>E157</f>
        <v>14</v>
      </c>
      <c r="S19" s="226">
        <f>F122</f>
        <v>0</v>
      </c>
      <c r="T19" s="382">
        <f>E165</f>
        <v>1</v>
      </c>
      <c r="U19" s="217">
        <f>C170</f>
        <v>0</v>
      </c>
      <c r="V19" s="382">
        <v>0</v>
      </c>
      <c r="W19" s="382">
        <v>0</v>
      </c>
      <c r="X19" s="425">
        <f t="shared" si="1"/>
        <v>15</v>
      </c>
      <c r="Y19" s="431">
        <f t="shared" si="2"/>
        <v>0.6</v>
      </c>
      <c r="Z19" s="14"/>
    </row>
    <row r="20" spans="1:26" x14ac:dyDescent="0.25">
      <c r="A20" s="184"/>
      <c r="B20" s="104"/>
      <c r="C20" s="104">
        <v>1</v>
      </c>
      <c r="D20" s="104"/>
      <c r="E20" s="104"/>
      <c r="F20" s="104">
        <v>4</v>
      </c>
      <c r="G20" s="4" t="s">
        <v>3</v>
      </c>
      <c r="H20" s="104">
        <v>4</v>
      </c>
      <c r="I20" s="104" t="s">
        <v>36</v>
      </c>
      <c r="J20" s="104">
        <v>4</v>
      </c>
      <c r="K20" s="49"/>
      <c r="L20" s="67" t="s">
        <v>177</v>
      </c>
      <c r="O20" s="362" t="s">
        <v>95</v>
      </c>
      <c r="P20" s="359">
        <v>1981</v>
      </c>
      <c r="Q20" s="387" t="s">
        <v>79</v>
      </c>
      <c r="R20" s="393">
        <f>E194</f>
        <v>9</v>
      </c>
      <c r="S20" s="226">
        <f>F194</f>
        <v>0</v>
      </c>
      <c r="T20" s="382">
        <f>E199</f>
        <v>0</v>
      </c>
      <c r="U20" s="382">
        <f>C203</f>
        <v>0</v>
      </c>
      <c r="V20" s="382">
        <v>0</v>
      </c>
      <c r="W20" s="382">
        <v>0</v>
      </c>
      <c r="X20" s="425">
        <f t="shared" si="1"/>
        <v>9</v>
      </c>
      <c r="Y20" s="431">
        <f t="shared" si="2"/>
        <v>0.89655172413793105</v>
      </c>
      <c r="Z20" s="14"/>
    </row>
    <row r="21" spans="1:26" x14ac:dyDescent="0.25">
      <c r="A21" s="185"/>
      <c r="B21" s="103"/>
      <c r="C21" s="103"/>
      <c r="D21" s="103"/>
      <c r="E21" s="103"/>
      <c r="F21" s="103"/>
      <c r="G21" s="4"/>
      <c r="H21" s="103"/>
      <c r="I21" s="103">
        <v>11</v>
      </c>
      <c r="J21" s="103"/>
      <c r="K21" s="54"/>
      <c r="L21" s="85" t="s">
        <v>181</v>
      </c>
      <c r="O21" s="362" t="s">
        <v>96</v>
      </c>
      <c r="P21" s="359">
        <v>1984</v>
      </c>
      <c r="Q21" s="387" t="s">
        <v>88</v>
      </c>
      <c r="R21" s="393">
        <f>E224</f>
        <v>8</v>
      </c>
      <c r="S21" s="226">
        <f>F224</f>
        <v>4</v>
      </c>
      <c r="T21" s="382">
        <f>E231</f>
        <v>0</v>
      </c>
      <c r="U21" s="382">
        <f>C235</f>
        <v>39</v>
      </c>
      <c r="V21" s="382">
        <v>0</v>
      </c>
      <c r="W21" s="382">
        <v>0</v>
      </c>
      <c r="X21" s="425">
        <f t="shared" si="1"/>
        <v>51</v>
      </c>
      <c r="Y21" s="431">
        <f t="shared" si="2"/>
        <v>0.85185185185185186</v>
      </c>
    </row>
    <row r="22" spans="1:26" ht="15.75" thickBot="1" x14ac:dyDescent="0.3">
      <c r="A22" s="278" t="s">
        <v>179</v>
      </c>
      <c r="B22" s="213"/>
      <c r="C22" s="213"/>
      <c r="D22" s="213"/>
      <c r="E22" s="213"/>
      <c r="F22" s="213"/>
      <c r="G22" s="277"/>
      <c r="H22" s="213">
        <f>SUM(H20:H21)</f>
        <v>4</v>
      </c>
      <c r="I22" s="213"/>
      <c r="J22" s="213">
        <f t="shared" ref="J22" si="3">SUM(J20:J21)</f>
        <v>4</v>
      </c>
      <c r="K22" s="214"/>
      <c r="L22" s="215"/>
      <c r="O22" s="362" t="s">
        <v>97</v>
      </c>
      <c r="P22" s="359">
        <v>1987</v>
      </c>
      <c r="Q22" s="387" t="s">
        <v>80</v>
      </c>
      <c r="R22" s="393">
        <v>0</v>
      </c>
      <c r="S22" s="226">
        <v>0</v>
      </c>
      <c r="T22" s="382">
        <v>0</v>
      </c>
      <c r="U22" s="382">
        <v>0</v>
      </c>
      <c r="V22" s="382">
        <v>0</v>
      </c>
      <c r="W22" s="382">
        <v>0</v>
      </c>
      <c r="X22" s="425">
        <f t="shared" si="1"/>
        <v>0</v>
      </c>
      <c r="Y22" s="431">
        <f>R36/(R22+R36)</f>
        <v>1</v>
      </c>
    </row>
    <row r="23" spans="1:26" x14ac:dyDescent="0.25">
      <c r="A23" s="23" t="s">
        <v>54</v>
      </c>
      <c r="B23" s="23" t="s">
        <v>60</v>
      </c>
      <c r="C23" s="32" t="s">
        <v>10</v>
      </c>
      <c r="D23" s="32" t="s">
        <v>11</v>
      </c>
      <c r="E23" s="32" t="s">
        <v>73</v>
      </c>
      <c r="F23" s="32"/>
      <c r="G23" s="23" t="s">
        <v>64</v>
      </c>
      <c r="H23" s="23"/>
      <c r="I23" s="180" t="s">
        <v>36</v>
      </c>
      <c r="J23" s="180">
        <v>7</v>
      </c>
      <c r="K23" s="180"/>
      <c r="L23" s="110"/>
      <c r="O23" s="362" t="s">
        <v>98</v>
      </c>
      <c r="P23" s="359">
        <v>1991</v>
      </c>
      <c r="Q23" s="387" t="s">
        <v>81</v>
      </c>
      <c r="R23" s="393">
        <f>E285</f>
        <v>22</v>
      </c>
      <c r="S23" s="226">
        <f>F285</f>
        <v>10</v>
      </c>
      <c r="T23" s="382">
        <f>E293</f>
        <v>2</v>
      </c>
      <c r="U23" s="382">
        <f>C298</f>
        <v>0</v>
      </c>
      <c r="V23" s="382">
        <v>0</v>
      </c>
      <c r="W23" s="382">
        <v>0</v>
      </c>
      <c r="X23" s="425">
        <f t="shared" si="1"/>
        <v>34</v>
      </c>
      <c r="Y23" s="431">
        <f t="shared" si="2"/>
        <v>0.6811594202898551</v>
      </c>
    </row>
    <row r="24" spans="1:26" x14ac:dyDescent="0.25">
      <c r="A24" s="26"/>
      <c r="B24" s="26"/>
      <c r="C24" s="33">
        <v>4</v>
      </c>
      <c r="D24" s="33">
        <v>12</v>
      </c>
      <c r="E24" s="33">
        <v>12</v>
      </c>
      <c r="F24" s="33">
        <v>0</v>
      </c>
      <c r="G24" s="33" t="s">
        <v>3</v>
      </c>
      <c r="H24" s="33">
        <v>14</v>
      </c>
      <c r="I24" s="181">
        <v>3</v>
      </c>
      <c r="J24" s="181">
        <v>4</v>
      </c>
      <c r="K24" s="181"/>
      <c r="L24" s="61"/>
      <c r="O24" s="362" t="s">
        <v>99</v>
      </c>
      <c r="P24" s="359">
        <v>1996</v>
      </c>
      <c r="Q24" s="387" t="s">
        <v>82</v>
      </c>
      <c r="R24" s="393">
        <f>E344</f>
        <v>15</v>
      </c>
      <c r="S24" s="226">
        <f>F344</f>
        <v>2</v>
      </c>
      <c r="T24" s="382">
        <f>E353</f>
        <v>0</v>
      </c>
      <c r="U24" s="382">
        <f>C357</f>
        <v>2</v>
      </c>
      <c r="V24" s="382">
        <f>C361</f>
        <v>1</v>
      </c>
      <c r="W24" s="382">
        <v>0</v>
      </c>
      <c r="X24" s="425">
        <f t="shared" si="1"/>
        <v>20</v>
      </c>
      <c r="Y24" s="431">
        <f t="shared" si="2"/>
        <v>0.61538461538461542</v>
      </c>
    </row>
    <row r="25" spans="1:26" x14ac:dyDescent="0.25">
      <c r="A25" s="26"/>
      <c r="B25" s="26"/>
      <c r="C25" s="34"/>
      <c r="D25" s="34"/>
      <c r="E25" s="34"/>
      <c r="F25" s="34"/>
      <c r="G25" s="33" t="s">
        <v>5</v>
      </c>
      <c r="H25" s="33">
        <v>2</v>
      </c>
      <c r="I25" s="182">
        <v>4</v>
      </c>
      <c r="J25" s="181">
        <v>1</v>
      </c>
      <c r="K25" s="181"/>
      <c r="L25" s="109"/>
      <c r="O25" s="362" t="s">
        <v>100</v>
      </c>
      <c r="P25" s="359">
        <v>1999</v>
      </c>
      <c r="Q25" s="387" t="s">
        <v>83</v>
      </c>
      <c r="R25" s="393">
        <f>E386</f>
        <v>17</v>
      </c>
      <c r="S25" s="226">
        <f>F386</f>
        <v>3</v>
      </c>
      <c r="T25" s="382">
        <f>SUM(E398:E411)</f>
        <v>5</v>
      </c>
      <c r="U25" s="382">
        <f>C413</f>
        <v>0</v>
      </c>
      <c r="V25" s="382">
        <v>0</v>
      </c>
      <c r="W25" s="382">
        <f>E417</f>
        <v>18</v>
      </c>
      <c r="X25" s="425">
        <f t="shared" si="1"/>
        <v>43</v>
      </c>
      <c r="Y25" s="431">
        <f t="shared" si="2"/>
        <v>0.82105263157894737</v>
      </c>
    </row>
    <row r="26" spans="1:26" ht="15.75" thickBot="1" x14ac:dyDescent="0.3">
      <c r="A26" s="26"/>
      <c r="B26" s="26"/>
      <c r="C26" s="34"/>
      <c r="D26" s="34"/>
      <c r="E26" s="34"/>
      <c r="F26" s="34"/>
      <c r="G26" s="34" t="s">
        <v>55</v>
      </c>
      <c r="H26" s="34"/>
      <c r="I26" s="181">
        <v>10</v>
      </c>
      <c r="J26" s="181">
        <v>2</v>
      </c>
      <c r="K26" s="181"/>
      <c r="L26" s="109"/>
      <c r="O26" s="363" t="s">
        <v>101</v>
      </c>
      <c r="P26" s="364">
        <v>2002</v>
      </c>
      <c r="Q26" s="388" t="s">
        <v>84</v>
      </c>
      <c r="R26" s="397">
        <f>E469</f>
        <v>137</v>
      </c>
      <c r="S26" s="419">
        <f>F469</f>
        <v>0</v>
      </c>
      <c r="T26" s="395">
        <f>E488</f>
        <v>3</v>
      </c>
      <c r="U26" s="395">
        <f>C493</f>
        <v>6</v>
      </c>
      <c r="V26" s="395">
        <f>C498</f>
        <v>14</v>
      </c>
      <c r="W26" s="395">
        <f>E507</f>
        <v>14</v>
      </c>
      <c r="X26" s="426">
        <f t="shared" si="1"/>
        <v>174</v>
      </c>
      <c r="Y26" s="431">
        <f t="shared" si="2"/>
        <v>0.2303370786516854</v>
      </c>
    </row>
    <row r="27" spans="1:26" x14ac:dyDescent="0.25">
      <c r="A27" s="26"/>
      <c r="B27" s="26"/>
      <c r="C27" s="34"/>
      <c r="D27" s="34"/>
      <c r="E27" s="34"/>
      <c r="F27" s="34"/>
      <c r="G27" s="34"/>
      <c r="H27" s="34"/>
      <c r="I27" s="181">
        <v>11</v>
      </c>
      <c r="J27" s="181">
        <v>2</v>
      </c>
      <c r="K27" s="181"/>
      <c r="L27" s="109"/>
      <c r="O27" s="383" t="s">
        <v>190</v>
      </c>
      <c r="P27" s="384"/>
      <c r="Q27" s="384"/>
      <c r="R27" s="389">
        <f>SUM(R15:R26)</f>
        <v>264</v>
      </c>
      <c r="S27" s="389">
        <f>SUM(S15:S26)</f>
        <v>22</v>
      </c>
      <c r="T27" s="389">
        <f t="shared" ref="T27:V27" si="4">SUM(T15:T26)</f>
        <v>12</v>
      </c>
      <c r="U27" s="389">
        <f t="shared" si="4"/>
        <v>49</v>
      </c>
      <c r="V27" s="389">
        <f t="shared" si="4"/>
        <v>15</v>
      </c>
      <c r="W27" s="390">
        <f>SUM(W15:W26)</f>
        <v>32</v>
      </c>
      <c r="X27" s="427">
        <f>SUM(R27:W27)</f>
        <v>394</v>
      </c>
      <c r="Y27" s="431">
        <f t="shared" si="2"/>
        <v>0.61572052401746724</v>
      </c>
    </row>
    <row r="28" spans="1:26" s="14" customFormat="1" ht="15.75" thickBot="1" x14ac:dyDescent="0.3">
      <c r="A28" s="175" t="s">
        <v>69</v>
      </c>
      <c r="B28" s="175"/>
      <c r="C28" s="176"/>
      <c r="D28" s="176"/>
      <c r="E28" s="176"/>
      <c r="F28" s="176"/>
      <c r="G28" s="176"/>
      <c r="H28" s="176">
        <f>SUM(H24:H27)</f>
        <v>16</v>
      </c>
      <c r="I28" s="183"/>
      <c r="J28" s="183">
        <f>SUM(J23:J27)</f>
        <v>16</v>
      </c>
      <c r="K28" s="183"/>
      <c r="L28" s="177"/>
      <c r="N28" s="50"/>
      <c r="O28" s="438"/>
      <c r="P28" s="439"/>
      <c r="Q28" s="440"/>
      <c r="R28" s="441"/>
      <c r="S28" s="441"/>
      <c r="T28" s="442"/>
      <c r="U28" s="441" t="s">
        <v>60</v>
      </c>
      <c r="V28" s="441"/>
      <c r="W28" s="443"/>
      <c r="X28" s="441"/>
      <c r="Y28" s="431"/>
      <c r="Z28" s="14" t="s">
        <v>247</v>
      </c>
    </row>
    <row r="29" spans="1:26" s="14" customFormat="1" x14ac:dyDescent="0.25">
      <c r="A29" s="3" t="s">
        <v>54</v>
      </c>
      <c r="B29" s="3" t="s">
        <v>60</v>
      </c>
      <c r="C29" s="62" t="s">
        <v>70</v>
      </c>
      <c r="D29" s="62"/>
      <c r="E29" s="62"/>
      <c r="F29" s="62"/>
      <c r="G29" s="62" t="s">
        <v>64</v>
      </c>
      <c r="H29" s="62"/>
      <c r="I29" s="62"/>
      <c r="J29" s="62"/>
      <c r="K29" s="62"/>
      <c r="L29" s="63"/>
      <c r="N29" s="50"/>
      <c r="O29" s="360" t="s">
        <v>90</v>
      </c>
      <c r="P29" s="361">
        <v>1964</v>
      </c>
      <c r="Q29" s="473" t="s">
        <v>85</v>
      </c>
      <c r="R29" s="391">
        <f>E24</f>
        <v>12</v>
      </c>
      <c r="S29" s="123">
        <f>F24</f>
        <v>0</v>
      </c>
      <c r="T29" s="87">
        <f>E30</f>
        <v>2</v>
      </c>
      <c r="U29" s="87">
        <f>C35</f>
        <v>0</v>
      </c>
      <c r="V29" s="225">
        <v>0</v>
      </c>
      <c r="W29" s="87">
        <v>0</v>
      </c>
      <c r="X29" s="474">
        <f>SUM(R29:W29)</f>
        <v>14</v>
      </c>
      <c r="Y29" s="475">
        <f>(R29+S29)/(R15+S15+R29+S29)</f>
        <v>0.92307692307692313</v>
      </c>
      <c r="Z29"/>
    </row>
    <row r="30" spans="1:26" x14ac:dyDescent="0.25">
      <c r="A30" s="4"/>
      <c r="B30" s="4"/>
      <c r="C30" s="119"/>
      <c r="D30" s="119"/>
      <c r="E30" s="119">
        <v>2</v>
      </c>
      <c r="F30" s="119"/>
      <c r="G30" s="119" t="s">
        <v>3</v>
      </c>
      <c r="H30" s="119">
        <v>1</v>
      </c>
      <c r="I30" s="119" t="s">
        <v>36</v>
      </c>
      <c r="J30" s="119">
        <v>1</v>
      </c>
      <c r="K30" s="119"/>
      <c r="L30" s="385" t="s">
        <v>215</v>
      </c>
      <c r="O30" s="362" t="s">
        <v>91</v>
      </c>
      <c r="P30" s="359">
        <v>1967</v>
      </c>
      <c r="Q30" s="387" t="s">
        <v>77</v>
      </c>
      <c r="R30" s="392">
        <f>E59</f>
        <v>21</v>
      </c>
      <c r="S30" s="184">
        <f>F59</f>
        <v>0</v>
      </c>
      <c r="T30" s="382">
        <f>E70</f>
        <v>1</v>
      </c>
      <c r="U30" s="382">
        <f>C75</f>
        <v>0</v>
      </c>
      <c r="V30" s="217">
        <v>0</v>
      </c>
      <c r="W30" s="382">
        <v>0</v>
      </c>
      <c r="X30" s="428">
        <f t="shared" ref="X30:X40" si="5">SUM(R30:W30)</f>
        <v>22</v>
      </c>
      <c r="Y30" s="432">
        <f t="shared" ref="Y30:Y40" si="6">(R30+S30)/(R16+S16+R30+S30)</f>
        <v>0.63636363636363635</v>
      </c>
    </row>
    <row r="31" spans="1:26" x14ac:dyDescent="0.25">
      <c r="A31" s="4"/>
      <c r="B31" s="4"/>
      <c r="C31" s="119"/>
      <c r="D31" s="119"/>
      <c r="E31" s="119"/>
      <c r="F31" s="119"/>
      <c r="G31" s="119" t="s">
        <v>5</v>
      </c>
      <c r="H31" s="119">
        <v>1</v>
      </c>
      <c r="I31" s="119">
        <v>11</v>
      </c>
      <c r="J31" s="119">
        <v>1</v>
      </c>
      <c r="K31" s="119"/>
      <c r="L31" s="67" t="s">
        <v>75</v>
      </c>
      <c r="O31" s="362" t="s">
        <v>92</v>
      </c>
      <c r="P31" s="400">
        <v>1971</v>
      </c>
      <c r="Q31" s="401" t="s">
        <v>78</v>
      </c>
      <c r="R31" s="476">
        <f>E101</f>
        <v>8</v>
      </c>
      <c r="S31" s="477">
        <f>F101</f>
        <v>37</v>
      </c>
      <c r="T31" s="478">
        <f>E113</f>
        <v>0</v>
      </c>
      <c r="U31" s="478">
        <f>C117</f>
        <v>0</v>
      </c>
      <c r="V31" s="478">
        <v>0</v>
      </c>
      <c r="W31" s="478">
        <v>0</v>
      </c>
      <c r="X31" s="479">
        <f>SUM(R31:W31)</f>
        <v>45</v>
      </c>
      <c r="Y31" s="432">
        <f t="shared" si="6"/>
        <v>0.65217391304347827</v>
      </c>
      <c r="Z31" s="480"/>
    </row>
    <row r="32" spans="1:26" x14ac:dyDescent="0.25">
      <c r="A32" s="4"/>
      <c r="B32" s="4"/>
      <c r="C32" s="119"/>
      <c r="D32" s="119"/>
      <c r="E32" s="119"/>
      <c r="F32" s="119"/>
      <c r="G32" s="119" t="s">
        <v>55</v>
      </c>
      <c r="H32" s="119"/>
      <c r="I32" s="119"/>
      <c r="J32" s="119"/>
      <c r="K32" s="119"/>
      <c r="L32" s="67"/>
      <c r="O32" s="362" t="s">
        <v>93</v>
      </c>
      <c r="P32" s="359">
        <v>1975</v>
      </c>
      <c r="Q32" s="387" t="s">
        <v>86</v>
      </c>
      <c r="R32" s="392">
        <f>E138</f>
        <v>36</v>
      </c>
      <c r="S32" s="184">
        <f>F138</f>
        <v>0</v>
      </c>
      <c r="T32" s="382">
        <f>E148</f>
        <v>0</v>
      </c>
      <c r="U32" s="382">
        <f>C152</f>
        <v>0</v>
      </c>
      <c r="V32" s="217">
        <v>0</v>
      </c>
      <c r="W32" s="382">
        <v>0</v>
      </c>
      <c r="X32" s="428">
        <f t="shared" si="5"/>
        <v>36</v>
      </c>
      <c r="Y32" s="432">
        <f t="shared" si="6"/>
        <v>0.81818181818181823</v>
      </c>
    </row>
    <row r="33" spans="1:28" ht="15.75" thickBot="1" x14ac:dyDescent="0.3">
      <c r="A33" s="273"/>
      <c r="B33" s="273"/>
      <c r="C33" s="273"/>
      <c r="D33" s="273"/>
      <c r="E33" s="273"/>
      <c r="F33" s="273"/>
      <c r="G33" s="273"/>
      <c r="H33" s="273">
        <f>SUM(H30:H32)</f>
        <v>2</v>
      </c>
      <c r="I33" s="273"/>
      <c r="J33" s="273">
        <f t="shared" ref="J33" si="7">SUM(J30:J32)</f>
        <v>2</v>
      </c>
      <c r="K33" s="274"/>
      <c r="L33" s="235"/>
      <c r="O33" s="362" t="s">
        <v>94</v>
      </c>
      <c r="P33" s="359">
        <v>1978</v>
      </c>
      <c r="Q33" s="387" t="s">
        <v>87</v>
      </c>
      <c r="R33" s="392">
        <f>E174</f>
        <v>21</v>
      </c>
      <c r="S33" s="184">
        <f>F174</f>
        <v>5</v>
      </c>
      <c r="T33" s="382">
        <f>E185</f>
        <v>0</v>
      </c>
      <c r="U33" s="382">
        <f>C189</f>
        <v>0</v>
      </c>
      <c r="V33" s="217">
        <v>0</v>
      </c>
      <c r="W33" s="382">
        <v>0</v>
      </c>
      <c r="X33" s="428">
        <f t="shared" si="5"/>
        <v>26</v>
      </c>
      <c r="Y33" s="432">
        <f t="shared" si="6"/>
        <v>0.65</v>
      </c>
    </row>
    <row r="34" spans="1:28" x14ac:dyDescent="0.25">
      <c r="A34" s="328" t="s">
        <v>54</v>
      </c>
      <c r="B34" s="329" t="s">
        <v>60</v>
      </c>
      <c r="C34" s="329" t="s">
        <v>35</v>
      </c>
      <c r="D34" s="329"/>
      <c r="E34" s="329"/>
      <c r="F34" s="329"/>
      <c r="G34" s="329"/>
      <c r="H34" s="329"/>
      <c r="I34" s="329"/>
      <c r="J34" s="329"/>
      <c r="K34" s="330"/>
      <c r="L34" s="305"/>
      <c r="O34" s="362" t="s">
        <v>95</v>
      </c>
      <c r="P34" s="359">
        <v>1981</v>
      </c>
      <c r="Q34" s="387" t="s">
        <v>79</v>
      </c>
      <c r="R34" s="481">
        <f>D207</f>
        <v>78</v>
      </c>
      <c r="S34" s="482">
        <f>F207</f>
        <v>0</v>
      </c>
      <c r="T34" s="483">
        <f>E215</f>
        <v>0</v>
      </c>
      <c r="U34" s="483">
        <f>C219</f>
        <v>0</v>
      </c>
      <c r="V34" s="478">
        <v>0</v>
      </c>
      <c r="W34" s="483">
        <v>0</v>
      </c>
      <c r="X34" s="484">
        <f t="shared" si="5"/>
        <v>78</v>
      </c>
      <c r="Y34" s="432">
        <f t="shared" si="6"/>
        <v>0.89655172413793105</v>
      </c>
    </row>
    <row r="35" spans="1:28" s="14" customFormat="1" x14ac:dyDescent="0.25">
      <c r="A35" s="331"/>
      <c r="B35" s="106"/>
      <c r="C35" s="92">
        <v>0</v>
      </c>
      <c r="D35" s="106"/>
      <c r="E35" s="106"/>
      <c r="F35" s="106"/>
      <c r="G35" s="106"/>
      <c r="H35" s="106"/>
      <c r="I35" s="106"/>
      <c r="J35" s="106"/>
      <c r="K35" s="332"/>
      <c r="L35" s="100"/>
      <c r="N35" s="50"/>
      <c r="O35" s="362" t="s">
        <v>96</v>
      </c>
      <c r="P35" s="359">
        <v>1984</v>
      </c>
      <c r="Q35" s="387" t="s">
        <v>88</v>
      </c>
      <c r="R35" s="393">
        <f>E240</f>
        <v>46</v>
      </c>
      <c r="S35" s="226">
        <f>F240</f>
        <v>14</v>
      </c>
      <c r="T35" s="382">
        <f>E252</f>
        <v>0</v>
      </c>
      <c r="U35" s="217">
        <f>C256</f>
        <v>0</v>
      </c>
      <c r="V35" s="217">
        <v>0</v>
      </c>
      <c r="W35" s="217">
        <f>E247+E261</f>
        <v>22</v>
      </c>
      <c r="X35" s="428">
        <f t="shared" si="5"/>
        <v>82</v>
      </c>
      <c r="Y35" s="432">
        <f t="shared" si="6"/>
        <v>0.83333333333333337</v>
      </c>
      <c r="Z35"/>
    </row>
    <row r="36" spans="1:28" x14ac:dyDescent="0.25">
      <c r="A36" s="333"/>
      <c r="B36" s="259"/>
      <c r="C36" s="259"/>
      <c r="D36" s="259"/>
      <c r="E36" s="259"/>
      <c r="F36" s="259"/>
      <c r="G36" s="259"/>
      <c r="H36" s="259"/>
      <c r="I36" s="259"/>
      <c r="J36" s="259"/>
      <c r="K36" s="334"/>
      <c r="L36" s="150"/>
      <c r="O36" s="362" t="s">
        <v>97</v>
      </c>
      <c r="P36" s="359">
        <v>1987</v>
      </c>
      <c r="Q36" s="485" t="s">
        <v>80</v>
      </c>
      <c r="R36" s="481">
        <f>E274</f>
        <v>11</v>
      </c>
      <c r="S36" s="482">
        <f>F274</f>
        <v>0</v>
      </c>
      <c r="T36" s="483">
        <v>0</v>
      </c>
      <c r="U36" s="483">
        <v>0</v>
      </c>
      <c r="V36" s="478">
        <v>0</v>
      </c>
      <c r="W36" s="483">
        <v>0</v>
      </c>
      <c r="X36" s="484">
        <f t="shared" si="5"/>
        <v>11</v>
      </c>
      <c r="Y36" s="432">
        <f>(R36+S36)/(R22+S22+R36+S36)</f>
        <v>1</v>
      </c>
      <c r="Z36" s="14"/>
    </row>
    <row r="37" spans="1:28" ht="15.75" thickBot="1" x14ac:dyDescent="0.3">
      <c r="A37" s="335"/>
      <c r="B37" s="336"/>
      <c r="C37" s="336"/>
      <c r="D37" s="336"/>
      <c r="E37" s="336"/>
      <c r="F37" s="336"/>
      <c r="G37" s="336"/>
      <c r="H37" s="336"/>
      <c r="I37" s="336"/>
      <c r="J37" s="336"/>
      <c r="K37" s="337"/>
      <c r="L37" s="338"/>
      <c r="O37" s="362" t="s">
        <v>98</v>
      </c>
      <c r="P37" s="359">
        <v>1991</v>
      </c>
      <c r="Q37" s="387" t="s">
        <v>81</v>
      </c>
      <c r="R37" s="392">
        <f>E311</f>
        <v>47</v>
      </c>
      <c r="S37" s="184">
        <f>F311</f>
        <v>12</v>
      </c>
      <c r="T37" s="382">
        <f>E322</f>
        <v>6</v>
      </c>
      <c r="U37" s="382">
        <f>C327</f>
        <v>0</v>
      </c>
      <c r="V37" s="217">
        <v>0</v>
      </c>
      <c r="W37" s="382">
        <f>E331</f>
        <v>15</v>
      </c>
      <c r="X37" s="428">
        <f t="shared" si="5"/>
        <v>80</v>
      </c>
      <c r="Y37" s="432">
        <f>(R37+S37)/(R23+S23+R37+S37)</f>
        <v>0.64835164835164838</v>
      </c>
      <c r="Z37" s="14"/>
    </row>
    <row r="38" spans="1:28" ht="15.75" thickBot="1" x14ac:dyDescent="0.3">
      <c r="A38" s="206"/>
      <c r="B38" s="155"/>
      <c r="C38" s="155"/>
      <c r="D38" s="155"/>
      <c r="E38" s="155"/>
      <c r="F38" s="155"/>
      <c r="G38" s="155"/>
      <c r="H38" s="155"/>
      <c r="I38" s="155"/>
      <c r="J38" s="155"/>
      <c r="K38" s="156"/>
      <c r="L38" s="157"/>
      <c r="O38" s="362" t="s">
        <v>99</v>
      </c>
      <c r="P38" s="359">
        <v>1996</v>
      </c>
      <c r="Q38" s="387" t="s">
        <v>82</v>
      </c>
      <c r="R38" s="392">
        <f>E366</f>
        <v>24</v>
      </c>
      <c r="S38" s="184">
        <f>F366</f>
        <v>0</v>
      </c>
      <c r="T38" s="382">
        <f>E376</f>
        <v>3</v>
      </c>
      <c r="U38" s="382">
        <f>C381</f>
        <v>0</v>
      </c>
      <c r="V38" s="217">
        <v>0</v>
      </c>
      <c r="W38" s="382">
        <v>0</v>
      </c>
      <c r="X38" s="428">
        <f t="shared" si="5"/>
        <v>27</v>
      </c>
      <c r="Y38" s="432">
        <f t="shared" si="6"/>
        <v>0.58536585365853655</v>
      </c>
    </row>
    <row r="39" spans="1:28" x14ac:dyDescent="0.25">
      <c r="A39" s="21" t="s">
        <v>44</v>
      </c>
      <c r="B39" s="20" t="s">
        <v>14</v>
      </c>
      <c r="C39" s="20" t="s">
        <v>10</v>
      </c>
      <c r="D39" s="20" t="s">
        <v>11</v>
      </c>
      <c r="E39" s="20" t="s">
        <v>73</v>
      </c>
      <c r="F39" s="20" t="s">
        <v>238</v>
      </c>
      <c r="G39" s="20" t="s">
        <v>64</v>
      </c>
      <c r="H39" s="20"/>
      <c r="I39" s="20" t="s">
        <v>36</v>
      </c>
      <c r="J39" s="20">
        <v>2</v>
      </c>
      <c r="K39" s="20"/>
      <c r="L39" s="101"/>
      <c r="O39" s="362" t="s">
        <v>100</v>
      </c>
      <c r="P39" s="359">
        <v>1999</v>
      </c>
      <c r="Q39" s="387" t="s">
        <v>83</v>
      </c>
      <c r="R39" s="392">
        <f>E425</f>
        <v>78</v>
      </c>
      <c r="S39" s="184">
        <f>F425</f>
        <v>11</v>
      </c>
      <c r="T39" s="382">
        <f>SUM(E440:E450)</f>
        <v>6</v>
      </c>
      <c r="U39" s="382">
        <f>C455</f>
        <v>0</v>
      </c>
      <c r="V39" s="217">
        <v>0</v>
      </c>
      <c r="W39" s="382">
        <f>E459</f>
        <v>35</v>
      </c>
      <c r="X39" s="428">
        <f t="shared" si="5"/>
        <v>130</v>
      </c>
      <c r="Y39" s="432">
        <f t="shared" si="6"/>
        <v>0.8165137614678899</v>
      </c>
    </row>
    <row r="40" spans="1:28" ht="15.75" thickBot="1" x14ac:dyDescent="0.3">
      <c r="A40" s="22"/>
      <c r="B40" s="16"/>
      <c r="C40" s="16">
        <v>1</v>
      </c>
      <c r="D40" s="16">
        <v>12</v>
      </c>
      <c r="E40" s="16">
        <v>12</v>
      </c>
      <c r="F40" s="16">
        <v>0</v>
      </c>
      <c r="G40" s="16" t="s">
        <v>3</v>
      </c>
      <c r="H40" s="16">
        <v>11</v>
      </c>
      <c r="I40" s="16" t="s">
        <v>4</v>
      </c>
      <c r="J40" s="16">
        <v>2</v>
      </c>
      <c r="K40" s="16"/>
      <c r="L40" s="102"/>
      <c r="O40" s="363" t="s">
        <v>101</v>
      </c>
      <c r="P40" s="364">
        <v>2002</v>
      </c>
      <c r="Q40" s="388" t="s">
        <v>84</v>
      </c>
      <c r="R40" s="394">
        <f>E515</f>
        <v>41</v>
      </c>
      <c r="S40" s="420">
        <f>F507</f>
        <v>0</v>
      </c>
      <c r="T40" s="395">
        <f>E524</f>
        <v>0</v>
      </c>
      <c r="U40" s="395">
        <f>C528</f>
        <v>2</v>
      </c>
      <c r="V40" s="350">
        <v>0</v>
      </c>
      <c r="W40" s="395">
        <f>E534</f>
        <v>17</v>
      </c>
      <c r="X40" s="429">
        <f t="shared" si="5"/>
        <v>60</v>
      </c>
      <c r="Y40" s="432">
        <f t="shared" si="6"/>
        <v>0.2303370786516854</v>
      </c>
      <c r="AA40">
        <f>R40+R26</f>
        <v>178</v>
      </c>
      <c r="AB40" s="468">
        <f>R26/AA40</f>
        <v>0.7696629213483146</v>
      </c>
    </row>
    <row r="41" spans="1:28" x14ac:dyDescent="0.25">
      <c r="A41" s="22"/>
      <c r="B41" s="16"/>
      <c r="C41" s="16"/>
      <c r="D41" s="16"/>
      <c r="E41" s="16"/>
      <c r="F41" s="16"/>
      <c r="G41" s="16" t="s">
        <v>5</v>
      </c>
      <c r="H41" s="16">
        <v>2</v>
      </c>
      <c r="I41" s="16" t="s">
        <v>12</v>
      </c>
      <c r="J41" s="16">
        <v>2</v>
      </c>
      <c r="K41" s="16"/>
      <c r="L41" s="102"/>
      <c r="O41" s="383" t="s">
        <v>190</v>
      </c>
      <c r="P41" s="384"/>
      <c r="Q41" s="486"/>
      <c r="R41" s="487">
        <f>SUM(R29:R40)</f>
        <v>423</v>
      </c>
      <c r="S41" s="487">
        <f>SUM(S29:S40)</f>
        <v>79</v>
      </c>
      <c r="T41" s="487">
        <f t="shared" ref="T41:W41" si="8">SUM(T29:T40)</f>
        <v>18</v>
      </c>
      <c r="U41" s="487">
        <f t="shared" si="8"/>
        <v>2</v>
      </c>
      <c r="V41" s="487">
        <f t="shared" si="8"/>
        <v>0</v>
      </c>
      <c r="W41" s="488">
        <f t="shared" si="8"/>
        <v>89</v>
      </c>
      <c r="X41" s="489">
        <f>SUM(R41:W41)</f>
        <v>611</v>
      </c>
      <c r="Y41" s="432">
        <f>(R41+S41)/(R27+S27+R41+S41)</f>
        <v>0.63705583756345174</v>
      </c>
    </row>
    <row r="42" spans="1:28" x14ac:dyDescent="0.25">
      <c r="A42" s="22"/>
      <c r="B42" s="16"/>
      <c r="C42" s="16"/>
      <c r="D42" s="16"/>
      <c r="E42" s="16"/>
      <c r="F42" s="16"/>
      <c r="G42" s="16" t="s">
        <v>55</v>
      </c>
      <c r="H42" s="16">
        <v>1</v>
      </c>
      <c r="I42" s="16">
        <v>3</v>
      </c>
      <c r="J42" s="16">
        <v>5</v>
      </c>
      <c r="K42" s="16"/>
      <c r="L42" s="102"/>
    </row>
    <row r="43" spans="1:28" x14ac:dyDescent="0.25">
      <c r="A43" s="22"/>
      <c r="B43" s="16"/>
      <c r="C43" s="16"/>
      <c r="D43" s="16"/>
      <c r="E43" s="16"/>
      <c r="F43" s="16"/>
      <c r="G43" s="16"/>
      <c r="H43" s="16"/>
      <c r="I43" s="16">
        <v>4</v>
      </c>
      <c r="J43" s="16">
        <v>1</v>
      </c>
      <c r="K43" s="16"/>
      <c r="L43" s="102"/>
      <c r="R43">
        <f>(R27+S27)/(R27+S27+S41+R41)</f>
        <v>0.3629441624365482</v>
      </c>
      <c r="Y43" s="14"/>
      <c r="Z43" s="14"/>
    </row>
    <row r="44" spans="1:28" x14ac:dyDescent="0.25">
      <c r="A44" s="22"/>
      <c r="B44" s="16"/>
      <c r="C44" s="16"/>
      <c r="D44" s="16"/>
      <c r="E44" s="16"/>
      <c r="F44" s="16"/>
      <c r="G44" s="16"/>
      <c r="H44" s="16"/>
      <c r="I44" s="16">
        <v>8</v>
      </c>
      <c r="J44" s="16">
        <v>1</v>
      </c>
      <c r="K44" s="16"/>
      <c r="L44" s="102"/>
    </row>
    <row r="45" spans="1:28" x14ac:dyDescent="0.25">
      <c r="A45" s="22"/>
      <c r="B45" s="16"/>
      <c r="C45" s="16"/>
      <c r="D45" s="16"/>
      <c r="E45" s="16"/>
      <c r="F45" s="16"/>
      <c r="G45" s="16"/>
      <c r="H45" s="16"/>
      <c r="I45" s="16">
        <v>9</v>
      </c>
      <c r="J45" s="16">
        <v>1</v>
      </c>
      <c r="K45" s="16"/>
      <c r="L45" s="102"/>
    </row>
    <row r="46" spans="1:28" ht="15.75" thickBot="1" x14ac:dyDescent="0.3">
      <c r="A46" s="207" t="s">
        <v>68</v>
      </c>
      <c r="B46" s="136"/>
      <c r="C46" s="137"/>
      <c r="D46" s="136"/>
      <c r="E46" s="136"/>
      <c r="F46" s="136"/>
      <c r="G46" s="137"/>
      <c r="H46" s="137">
        <f t="shared" ref="H46" si="9">SUM(H39:H45)</f>
        <v>14</v>
      </c>
      <c r="I46" s="137"/>
      <c r="J46" s="137">
        <f>SUM(J39:J45)</f>
        <v>14</v>
      </c>
      <c r="K46" s="137"/>
      <c r="L46" s="118"/>
    </row>
    <row r="47" spans="1:28" x14ac:dyDescent="0.25">
      <c r="A47" s="121" t="s">
        <v>44</v>
      </c>
      <c r="B47" s="3" t="s">
        <v>14</v>
      </c>
      <c r="C47" s="62" t="s">
        <v>71</v>
      </c>
      <c r="D47" s="62"/>
      <c r="E47" s="62"/>
      <c r="F47" s="62"/>
      <c r="G47" s="62"/>
      <c r="H47" s="62"/>
      <c r="I47" s="62"/>
      <c r="J47" s="62"/>
      <c r="K47" s="62"/>
      <c r="L47" s="63"/>
    </row>
    <row r="48" spans="1:28" x14ac:dyDescent="0.25">
      <c r="A48" s="4"/>
      <c r="B48" s="4"/>
      <c r="C48" s="119"/>
      <c r="D48" s="119"/>
      <c r="E48" s="119">
        <v>0</v>
      </c>
      <c r="F48" s="119"/>
      <c r="G48" s="119"/>
      <c r="H48" s="119"/>
      <c r="I48" s="119"/>
      <c r="J48" s="119"/>
      <c r="K48" s="119"/>
      <c r="L48" s="67"/>
    </row>
    <row r="49" spans="1:24" x14ac:dyDescent="0.25">
      <c r="A49" s="4"/>
      <c r="B49" s="4"/>
      <c r="C49" s="119"/>
      <c r="D49" s="119"/>
      <c r="E49" s="119"/>
      <c r="F49" s="119"/>
      <c r="G49" s="119"/>
      <c r="H49" s="119"/>
      <c r="I49" s="119"/>
      <c r="J49" s="119"/>
      <c r="K49" s="119"/>
      <c r="L49" s="67"/>
    </row>
    <row r="50" spans="1:24" ht="15.75" thickBot="1" x14ac:dyDescent="0.3">
      <c r="A50" s="185"/>
      <c r="B50" s="103"/>
      <c r="C50" s="103"/>
      <c r="D50" s="103"/>
      <c r="E50" s="103"/>
      <c r="F50" s="103"/>
      <c r="G50" s="103"/>
      <c r="H50" s="103"/>
      <c r="I50" s="103"/>
      <c r="J50" s="103"/>
      <c r="K50" s="54"/>
      <c r="L50" s="85"/>
    </row>
    <row r="51" spans="1:24" x14ac:dyDescent="0.25">
      <c r="A51" s="89" t="s">
        <v>44</v>
      </c>
      <c r="B51" s="89" t="s">
        <v>14</v>
      </c>
      <c r="C51" s="341" t="s">
        <v>216</v>
      </c>
      <c r="D51" s="341"/>
      <c r="E51" s="341"/>
      <c r="F51" s="341"/>
      <c r="G51" s="89" t="s">
        <v>64</v>
      </c>
      <c r="H51" s="89"/>
      <c r="I51" s="89" t="s">
        <v>36</v>
      </c>
      <c r="J51" s="89">
        <v>7</v>
      </c>
      <c r="K51" s="341" t="s">
        <v>217</v>
      </c>
      <c r="L51" s="398" t="s">
        <v>219</v>
      </c>
    </row>
    <row r="52" spans="1:24" x14ac:dyDescent="0.25">
      <c r="A52" s="92"/>
      <c r="B52" s="92"/>
      <c r="C52" s="342">
        <v>1</v>
      </c>
      <c r="D52" s="342"/>
      <c r="E52" s="342">
        <v>1</v>
      </c>
      <c r="F52" s="342"/>
      <c r="G52" s="92" t="s">
        <v>3</v>
      </c>
      <c r="H52" s="92">
        <v>22</v>
      </c>
      <c r="I52" s="92" t="s">
        <v>4</v>
      </c>
      <c r="J52" s="92">
        <v>7</v>
      </c>
      <c r="K52" s="342"/>
      <c r="L52" s="100" t="s">
        <v>220</v>
      </c>
    </row>
    <row r="53" spans="1:24" s="14" customFormat="1" x14ac:dyDescent="0.25">
      <c r="A53" s="92"/>
      <c r="B53" s="92"/>
      <c r="C53" s="342"/>
      <c r="D53" s="342"/>
      <c r="E53" s="342"/>
      <c r="F53" s="342"/>
      <c r="G53" s="92" t="s">
        <v>5</v>
      </c>
      <c r="H53" s="92">
        <v>3</v>
      </c>
      <c r="I53" s="92">
        <v>3</v>
      </c>
      <c r="J53" s="92">
        <v>7</v>
      </c>
      <c r="K53" s="342"/>
      <c r="L53" s="100"/>
      <c r="N53" s="50"/>
      <c r="Q53" s="50"/>
      <c r="V53" s="50"/>
      <c r="W53" s="50"/>
      <c r="X53" s="270"/>
    </row>
    <row r="54" spans="1:24" s="14" customFormat="1" x14ac:dyDescent="0.25">
      <c r="A54" s="92"/>
      <c r="B54" s="92"/>
      <c r="C54" s="342"/>
      <c r="D54" s="342"/>
      <c r="E54" s="342"/>
      <c r="F54" s="342"/>
      <c r="G54" s="92" t="s">
        <v>55</v>
      </c>
      <c r="H54" s="92">
        <v>0</v>
      </c>
      <c r="I54" s="92">
        <v>4</v>
      </c>
      <c r="J54" s="92">
        <v>1</v>
      </c>
      <c r="K54" s="342"/>
      <c r="L54" s="100"/>
      <c r="N54" s="50"/>
      <c r="Q54" s="50"/>
      <c r="V54" s="50"/>
      <c r="W54" s="50"/>
      <c r="X54" s="270"/>
    </row>
    <row r="55" spans="1:24" s="14" customFormat="1" x14ac:dyDescent="0.25">
      <c r="A55" s="92"/>
      <c r="B55" s="92"/>
      <c r="C55" s="342"/>
      <c r="D55" s="342"/>
      <c r="E55" s="342"/>
      <c r="F55" s="342"/>
      <c r="G55" s="92"/>
      <c r="H55" s="92"/>
      <c r="I55" s="92">
        <v>6</v>
      </c>
      <c r="J55" s="92">
        <v>2</v>
      </c>
      <c r="K55" s="342"/>
      <c r="L55" s="100"/>
      <c r="N55" s="50"/>
      <c r="Q55" s="50"/>
      <c r="V55" s="50"/>
      <c r="W55" s="50"/>
      <c r="X55" s="270"/>
    </row>
    <row r="56" spans="1:24" s="14" customFormat="1" x14ac:dyDescent="0.25">
      <c r="A56" s="92"/>
      <c r="B56" s="92"/>
      <c r="C56" s="342"/>
      <c r="D56" s="342"/>
      <c r="E56" s="342"/>
      <c r="F56" s="342"/>
      <c r="G56" s="92"/>
      <c r="H56" s="92"/>
      <c r="I56" s="92">
        <v>8</v>
      </c>
      <c r="J56" s="92">
        <v>1</v>
      </c>
      <c r="K56" s="342"/>
      <c r="L56" s="100"/>
      <c r="N56" s="50"/>
      <c r="Q56" s="50"/>
      <c r="V56" s="50"/>
      <c r="W56" s="50"/>
      <c r="X56" s="270"/>
    </row>
    <row r="57" spans="1:24" ht="15.75" thickBot="1" x14ac:dyDescent="0.3">
      <c r="A57" s="454" t="s">
        <v>218</v>
      </c>
      <c r="B57" s="336"/>
      <c r="C57" s="336"/>
      <c r="D57" s="336"/>
      <c r="E57" s="336"/>
      <c r="F57" s="336"/>
      <c r="G57" s="336"/>
      <c r="H57" s="336">
        <f>SUM(H51:H56)</f>
        <v>25</v>
      </c>
      <c r="I57" s="336"/>
      <c r="J57" s="336">
        <f>SUM(J51:J56)</f>
        <v>25</v>
      </c>
      <c r="K57" s="337"/>
      <c r="L57" s="338"/>
    </row>
    <row r="58" spans="1:24" x14ac:dyDescent="0.25">
      <c r="A58" s="339" t="s">
        <v>44</v>
      </c>
      <c r="B58" s="340" t="s">
        <v>60</v>
      </c>
      <c r="C58" s="340" t="s">
        <v>40</v>
      </c>
      <c r="D58" s="340" t="s">
        <v>11</v>
      </c>
      <c r="E58" s="340" t="s">
        <v>73</v>
      </c>
      <c r="F58" s="340"/>
      <c r="G58" s="340" t="s">
        <v>64</v>
      </c>
      <c r="H58" s="340"/>
      <c r="I58" s="340" t="s">
        <v>36</v>
      </c>
      <c r="J58" s="340">
        <v>0</v>
      </c>
      <c r="K58" s="340"/>
      <c r="L58" s="191"/>
    </row>
    <row r="59" spans="1:24" x14ac:dyDescent="0.25">
      <c r="A59" s="24"/>
      <c r="B59" s="26"/>
      <c r="C59" s="26">
        <v>6</v>
      </c>
      <c r="D59" s="26">
        <v>21</v>
      </c>
      <c r="E59" s="26">
        <v>21</v>
      </c>
      <c r="F59" s="26">
        <v>0</v>
      </c>
      <c r="G59" s="26" t="s">
        <v>3</v>
      </c>
      <c r="H59" s="26">
        <v>20</v>
      </c>
      <c r="I59" s="26" t="s">
        <v>4</v>
      </c>
      <c r="J59" s="26">
        <v>9</v>
      </c>
      <c r="K59" s="26"/>
      <c r="L59" s="111"/>
    </row>
    <row r="60" spans="1:24" x14ac:dyDescent="0.25">
      <c r="A60" s="24"/>
      <c r="B60" s="26"/>
      <c r="C60" s="26"/>
      <c r="D60" s="26"/>
      <c r="E60" s="26"/>
      <c r="F60" s="26"/>
      <c r="G60" s="26" t="s">
        <v>5</v>
      </c>
      <c r="H60" s="26">
        <v>2</v>
      </c>
      <c r="I60" s="26">
        <v>2</v>
      </c>
      <c r="J60" s="26">
        <v>3</v>
      </c>
      <c r="K60" s="26"/>
      <c r="L60" s="111"/>
    </row>
    <row r="61" spans="1:24" x14ac:dyDescent="0.25">
      <c r="A61" s="24"/>
      <c r="B61" s="26"/>
      <c r="C61" s="26"/>
      <c r="D61" s="26"/>
      <c r="E61" s="26"/>
      <c r="F61" s="26"/>
      <c r="G61" s="26" t="s">
        <v>55</v>
      </c>
      <c r="H61" s="26"/>
      <c r="I61" s="26">
        <v>3</v>
      </c>
      <c r="J61" s="26">
        <v>3</v>
      </c>
      <c r="K61" s="26"/>
      <c r="L61" s="111"/>
    </row>
    <row r="62" spans="1:24" x14ac:dyDescent="0.25">
      <c r="A62" s="24"/>
      <c r="B62" s="26"/>
      <c r="C62" s="26"/>
      <c r="D62" s="26"/>
      <c r="E62" s="26"/>
      <c r="F62" s="26"/>
      <c r="G62" s="26"/>
      <c r="H62" s="26"/>
      <c r="I62" s="26">
        <v>6</v>
      </c>
      <c r="J62" s="26">
        <v>2</v>
      </c>
      <c r="K62" s="26"/>
      <c r="L62" s="111" t="s">
        <v>67</v>
      </c>
    </row>
    <row r="63" spans="1:24" x14ac:dyDescent="0.25">
      <c r="A63" s="24"/>
      <c r="B63" s="26"/>
      <c r="C63" s="26"/>
      <c r="D63" s="26"/>
      <c r="E63" s="26"/>
      <c r="F63" s="26"/>
      <c r="G63" s="26"/>
      <c r="H63" s="26"/>
      <c r="I63" s="26">
        <v>7</v>
      </c>
      <c r="J63" s="26">
        <v>1</v>
      </c>
      <c r="K63" s="26"/>
      <c r="L63" s="111" t="s">
        <v>66</v>
      </c>
    </row>
    <row r="64" spans="1:24" x14ac:dyDescent="0.25">
      <c r="A64" s="24"/>
      <c r="B64" s="26"/>
      <c r="C64" s="26"/>
      <c r="D64" s="26"/>
      <c r="E64" s="26"/>
      <c r="F64" s="26"/>
      <c r="G64" s="26"/>
      <c r="H64" s="26"/>
      <c r="I64" s="26">
        <v>8</v>
      </c>
      <c r="J64" s="26">
        <v>2</v>
      </c>
      <c r="K64" s="26"/>
      <c r="L64" s="111"/>
    </row>
    <row r="65" spans="1:26" x14ac:dyDescent="0.25">
      <c r="A65" s="24"/>
      <c r="B65" s="26"/>
      <c r="C65" s="26"/>
      <c r="D65" s="26"/>
      <c r="E65" s="26"/>
      <c r="F65" s="26"/>
      <c r="G65" s="26"/>
      <c r="H65" s="26"/>
      <c r="I65" s="26">
        <v>9</v>
      </c>
      <c r="J65" s="26">
        <v>1</v>
      </c>
      <c r="K65" s="26"/>
      <c r="L65" s="111"/>
    </row>
    <row r="66" spans="1:26" x14ac:dyDescent="0.25">
      <c r="A66" s="24"/>
      <c r="B66" s="26"/>
      <c r="C66" s="26"/>
      <c r="D66" s="26"/>
      <c r="E66" s="26"/>
      <c r="F66" s="26"/>
      <c r="G66" s="26"/>
      <c r="H66" s="26"/>
      <c r="I66" s="26">
        <v>10</v>
      </c>
      <c r="J66" s="26">
        <v>1</v>
      </c>
      <c r="K66" s="26"/>
      <c r="L66" s="111"/>
    </row>
    <row r="67" spans="1:26" x14ac:dyDescent="0.25">
      <c r="A67" s="24"/>
      <c r="B67" s="26"/>
      <c r="C67" s="26"/>
      <c r="D67" s="26"/>
      <c r="E67" s="26"/>
      <c r="F67" s="26"/>
      <c r="G67" s="26"/>
      <c r="H67" s="26"/>
      <c r="I67" s="33">
        <v>11</v>
      </c>
      <c r="J67" s="33">
        <v>0</v>
      </c>
      <c r="K67" s="33"/>
      <c r="L67" s="111"/>
    </row>
    <row r="68" spans="1:26" s="14" customFormat="1" ht="15.75" thickBot="1" x14ac:dyDescent="0.3">
      <c r="A68" s="189" t="s">
        <v>69</v>
      </c>
      <c r="B68" s="175"/>
      <c r="C68" s="176"/>
      <c r="D68" s="176"/>
      <c r="E68" s="176"/>
      <c r="F68" s="176"/>
      <c r="G68" s="176"/>
      <c r="H68" s="176">
        <f>SUM(H59:H60)</f>
        <v>22</v>
      </c>
      <c r="I68" s="190"/>
      <c r="J68" s="190">
        <f>SUM(J58:J67)</f>
        <v>22</v>
      </c>
      <c r="K68" s="190"/>
      <c r="L68" s="177"/>
      <c r="N68" s="50"/>
      <c r="O68"/>
      <c r="P68"/>
      <c r="Q68" s="50"/>
      <c r="R68"/>
      <c r="T68"/>
      <c r="U68"/>
      <c r="V68" s="50"/>
      <c r="W68" s="50"/>
      <c r="X68" s="270"/>
      <c r="Y68"/>
      <c r="Z68"/>
    </row>
    <row r="69" spans="1:26" x14ac:dyDescent="0.25">
      <c r="A69" s="3" t="s">
        <v>44</v>
      </c>
      <c r="B69" s="3" t="s">
        <v>60</v>
      </c>
      <c r="C69" s="62" t="s">
        <v>71</v>
      </c>
      <c r="D69" s="62"/>
      <c r="E69" s="62"/>
      <c r="F69" s="62"/>
      <c r="G69" s="62" t="s">
        <v>64</v>
      </c>
      <c r="H69" s="62"/>
      <c r="I69" s="62"/>
      <c r="J69" s="62"/>
      <c r="K69" s="62"/>
      <c r="L69" s="57"/>
    </row>
    <row r="70" spans="1:26" x14ac:dyDescent="0.25">
      <c r="A70" s="4"/>
      <c r="B70" s="4"/>
      <c r="C70" s="119"/>
      <c r="D70" s="119"/>
      <c r="E70" s="119">
        <v>1</v>
      </c>
      <c r="F70" s="119"/>
      <c r="G70" s="119" t="s">
        <v>3</v>
      </c>
      <c r="H70" s="119">
        <v>1</v>
      </c>
      <c r="I70" s="119">
        <v>11</v>
      </c>
      <c r="J70" s="119">
        <v>1</v>
      </c>
      <c r="K70" s="119"/>
      <c r="L70" s="192" t="s">
        <v>76</v>
      </c>
    </row>
    <row r="71" spans="1:26" x14ac:dyDescent="0.25">
      <c r="A71" s="4"/>
      <c r="B71" s="4"/>
      <c r="C71" s="119"/>
      <c r="D71" s="119"/>
      <c r="E71" s="119"/>
      <c r="F71" s="119"/>
      <c r="G71" s="119" t="s">
        <v>5</v>
      </c>
      <c r="H71" s="119"/>
      <c r="I71" s="119"/>
      <c r="J71" s="119"/>
      <c r="K71" s="119"/>
      <c r="L71" s="67"/>
    </row>
    <row r="72" spans="1:26" x14ac:dyDescent="0.25">
      <c r="A72" s="40"/>
      <c r="B72" s="40"/>
      <c r="C72" s="174"/>
      <c r="D72" s="174"/>
      <c r="E72" s="174"/>
      <c r="F72" s="174"/>
      <c r="G72" s="174" t="s">
        <v>55</v>
      </c>
      <c r="H72" s="174"/>
      <c r="I72" s="174"/>
      <c r="J72" s="174"/>
      <c r="K72" s="174"/>
      <c r="L72" s="85"/>
    </row>
    <row r="73" spans="1:26" ht="15.75" thickBot="1" x14ac:dyDescent="0.3">
      <c r="A73" s="105"/>
      <c r="B73" s="105"/>
      <c r="C73" s="105"/>
      <c r="D73" s="105"/>
      <c r="E73" s="105"/>
      <c r="F73" s="105"/>
      <c r="G73" s="105"/>
      <c r="H73" s="105">
        <f>SUM(H69:H72)</f>
        <v>1</v>
      </c>
      <c r="I73" s="105">
        <f t="shared" ref="I73:J73" si="10">SUM(I69:I72)</f>
        <v>11</v>
      </c>
      <c r="J73" s="105">
        <f t="shared" si="10"/>
        <v>1</v>
      </c>
      <c r="K73" s="52"/>
      <c r="L73" s="64"/>
    </row>
    <row r="74" spans="1:26" x14ac:dyDescent="0.25">
      <c r="A74" s="303" t="s">
        <v>44</v>
      </c>
      <c r="B74" s="303" t="s">
        <v>60</v>
      </c>
      <c r="C74" s="343" t="s">
        <v>35</v>
      </c>
      <c r="D74" s="343"/>
      <c r="E74" s="343"/>
      <c r="F74" s="343"/>
      <c r="G74" s="343"/>
      <c r="H74" s="343"/>
      <c r="I74" s="343"/>
      <c r="J74" s="343"/>
      <c r="K74" s="343"/>
      <c r="L74" s="305"/>
    </row>
    <row r="75" spans="1:26" x14ac:dyDescent="0.25">
      <c r="A75" s="92"/>
      <c r="B75" s="92"/>
      <c r="C75" s="342">
        <v>0</v>
      </c>
      <c r="D75" s="342"/>
      <c r="E75" s="342"/>
      <c r="F75" s="342"/>
      <c r="G75" s="342"/>
      <c r="H75" s="342"/>
      <c r="I75" s="342"/>
      <c r="J75" s="342"/>
      <c r="K75" s="342"/>
      <c r="L75" s="100"/>
    </row>
    <row r="76" spans="1:26" x14ac:dyDescent="0.25">
      <c r="A76" s="92"/>
      <c r="B76" s="92"/>
      <c r="C76" s="342"/>
      <c r="D76" s="342"/>
      <c r="E76" s="342"/>
      <c r="F76" s="342"/>
      <c r="G76" s="342"/>
      <c r="H76" s="342"/>
      <c r="I76" s="342"/>
      <c r="J76" s="342"/>
      <c r="K76" s="342"/>
      <c r="L76" s="100"/>
      <c r="Y76" s="14"/>
      <c r="Z76" s="14"/>
    </row>
    <row r="77" spans="1:26" ht="15.75" thickBot="1" x14ac:dyDescent="0.3">
      <c r="A77" s="336"/>
      <c r="B77" s="336"/>
      <c r="C77" s="336"/>
      <c r="D77" s="336"/>
      <c r="E77" s="336"/>
      <c r="F77" s="336"/>
      <c r="G77" s="336"/>
      <c r="H77" s="336"/>
      <c r="I77" s="336"/>
      <c r="J77" s="336"/>
      <c r="K77" s="337"/>
      <c r="L77" s="338"/>
    </row>
    <row r="78" spans="1:26" ht="15.75" thickBot="1" x14ac:dyDescent="0.3">
      <c r="A78" s="206"/>
      <c r="B78" s="155"/>
      <c r="C78" s="155"/>
      <c r="D78" s="155"/>
      <c r="E78" s="155"/>
      <c r="F78" s="155"/>
      <c r="G78" s="155"/>
      <c r="H78" s="155"/>
      <c r="I78" s="155"/>
      <c r="J78" s="155"/>
      <c r="K78" s="156"/>
      <c r="L78" s="157"/>
    </row>
    <row r="79" spans="1:26" x14ac:dyDescent="0.25">
      <c r="A79" s="20" t="s">
        <v>56</v>
      </c>
      <c r="B79" s="20" t="s">
        <v>14</v>
      </c>
      <c r="C79" s="20" t="s">
        <v>10</v>
      </c>
      <c r="D79" s="20" t="s">
        <v>11</v>
      </c>
      <c r="E79" s="20" t="s">
        <v>73</v>
      </c>
      <c r="F79" s="20" t="s">
        <v>238</v>
      </c>
      <c r="G79" s="20" t="s">
        <v>64</v>
      </c>
      <c r="H79" s="20"/>
      <c r="I79" s="20" t="s">
        <v>36</v>
      </c>
      <c r="J79" s="20">
        <v>2</v>
      </c>
      <c r="K79" s="20"/>
      <c r="L79" s="101"/>
    </row>
    <row r="80" spans="1:26" x14ac:dyDescent="0.25">
      <c r="A80" s="16"/>
      <c r="B80" s="16"/>
      <c r="C80" s="16">
        <v>4</v>
      </c>
      <c r="D80" s="16">
        <v>29</v>
      </c>
      <c r="E80" s="16">
        <v>22</v>
      </c>
      <c r="F80" s="16">
        <v>2</v>
      </c>
      <c r="G80" s="16" t="s">
        <v>3</v>
      </c>
      <c r="H80" s="16">
        <v>32</v>
      </c>
      <c r="I80" s="16" t="s">
        <v>4</v>
      </c>
      <c r="J80" s="16">
        <v>9</v>
      </c>
      <c r="K80" s="16"/>
      <c r="L80" s="102"/>
    </row>
    <row r="81" spans="1:26" ht="18.75" customHeight="1" x14ac:dyDescent="0.25">
      <c r="A81" s="16"/>
      <c r="B81" s="16"/>
      <c r="C81" s="16"/>
      <c r="D81" s="16"/>
      <c r="E81" s="16"/>
      <c r="F81" s="16"/>
      <c r="G81" s="16" t="s">
        <v>5</v>
      </c>
      <c r="H81" s="16">
        <v>0</v>
      </c>
      <c r="I81" s="16" t="s">
        <v>12</v>
      </c>
      <c r="J81" s="16">
        <v>1</v>
      </c>
      <c r="K81" s="16"/>
      <c r="L81" s="102"/>
    </row>
    <row r="82" spans="1:26" x14ac:dyDescent="0.25">
      <c r="A82" s="16"/>
      <c r="B82" s="16"/>
      <c r="C82" s="16"/>
      <c r="D82" s="16"/>
      <c r="E82" s="16"/>
      <c r="F82" s="16"/>
      <c r="G82" s="16" t="s">
        <v>55</v>
      </c>
      <c r="H82" s="16">
        <v>0</v>
      </c>
      <c r="I82" s="16">
        <v>2</v>
      </c>
      <c r="J82" s="16">
        <v>3</v>
      </c>
      <c r="K82" s="16"/>
      <c r="L82" s="102" t="s">
        <v>172</v>
      </c>
    </row>
    <row r="83" spans="1:26" x14ac:dyDescent="0.25">
      <c r="A83" s="16"/>
      <c r="B83" s="16"/>
      <c r="C83" s="16"/>
      <c r="D83" s="16"/>
      <c r="E83" s="16"/>
      <c r="F83" s="16"/>
      <c r="G83" s="16"/>
      <c r="H83" s="16"/>
      <c r="I83" s="16">
        <v>3</v>
      </c>
      <c r="J83" s="16">
        <v>6</v>
      </c>
      <c r="K83" s="16"/>
      <c r="L83" s="102"/>
    </row>
    <row r="84" spans="1:26" x14ac:dyDescent="0.25">
      <c r="A84" s="16"/>
      <c r="B84" s="16"/>
      <c r="C84" s="16"/>
      <c r="D84" s="16"/>
      <c r="E84" s="16"/>
      <c r="F84" s="16"/>
      <c r="G84" s="16"/>
      <c r="H84" s="16"/>
      <c r="I84" s="16">
        <v>4</v>
      </c>
      <c r="J84" s="16">
        <v>4</v>
      </c>
      <c r="K84" s="16"/>
      <c r="L84" s="102"/>
    </row>
    <row r="85" spans="1:26" x14ac:dyDescent="0.25">
      <c r="A85" s="16"/>
      <c r="B85" s="16"/>
      <c r="C85" s="16"/>
      <c r="D85" s="16"/>
      <c r="E85" s="16"/>
      <c r="F85" s="16"/>
      <c r="G85" s="16"/>
      <c r="H85" s="16"/>
      <c r="I85" s="16">
        <v>6</v>
      </c>
      <c r="J85" s="16">
        <v>1</v>
      </c>
      <c r="K85" s="16"/>
      <c r="L85" s="102"/>
    </row>
    <row r="86" spans="1:26" x14ac:dyDescent="0.25">
      <c r="A86" s="16"/>
      <c r="B86" s="16"/>
      <c r="C86" s="16"/>
      <c r="D86" s="16"/>
      <c r="E86" s="16"/>
      <c r="F86" s="16"/>
      <c r="G86" s="16"/>
      <c r="H86" s="16"/>
      <c r="I86" s="16">
        <v>7</v>
      </c>
      <c r="J86" s="16">
        <v>1</v>
      </c>
      <c r="K86" s="16"/>
      <c r="L86" s="102"/>
    </row>
    <row r="87" spans="1:26" x14ac:dyDescent="0.25">
      <c r="A87" s="16"/>
      <c r="B87" s="16"/>
      <c r="C87" s="16"/>
      <c r="D87" s="16"/>
      <c r="E87" s="16"/>
      <c r="F87" s="16"/>
      <c r="G87" s="16"/>
      <c r="H87" s="16"/>
      <c r="I87" s="16">
        <v>8</v>
      </c>
      <c r="J87" s="16">
        <v>1</v>
      </c>
      <c r="K87" s="16"/>
      <c r="L87" s="102"/>
    </row>
    <row r="88" spans="1:26" x14ac:dyDescent="0.25">
      <c r="A88" s="16"/>
      <c r="B88" s="16"/>
      <c r="C88" s="16"/>
      <c r="D88" s="16"/>
      <c r="E88" s="16"/>
      <c r="F88" s="16"/>
      <c r="G88" s="16"/>
      <c r="H88" s="16"/>
      <c r="I88" s="16">
        <v>9</v>
      </c>
      <c r="J88" s="16">
        <v>1</v>
      </c>
      <c r="K88" s="16"/>
      <c r="L88" s="102"/>
    </row>
    <row r="89" spans="1:26" x14ac:dyDescent="0.25">
      <c r="A89" s="16"/>
      <c r="B89" s="16"/>
      <c r="C89" s="16"/>
      <c r="D89" s="16"/>
      <c r="E89" s="16"/>
      <c r="F89" s="16"/>
      <c r="G89" s="16"/>
      <c r="H89" s="16"/>
      <c r="I89" s="16">
        <v>11</v>
      </c>
      <c r="J89" s="16">
        <v>3</v>
      </c>
      <c r="K89" s="16"/>
      <c r="L89" s="102"/>
    </row>
    <row r="90" spans="1:26" s="14" customFormat="1" ht="15.75" thickBot="1" x14ac:dyDescent="0.3">
      <c r="A90" s="117" t="s">
        <v>68</v>
      </c>
      <c r="B90" s="136"/>
      <c r="C90" s="137"/>
      <c r="D90" s="136"/>
      <c r="E90" s="136"/>
      <c r="F90" s="136"/>
      <c r="G90" s="137"/>
      <c r="H90" s="137">
        <f t="shared" ref="H90" si="11">SUM(H79:H89)</f>
        <v>32</v>
      </c>
      <c r="I90" s="137"/>
      <c r="J90" s="137">
        <f>SUM(J79:J89)</f>
        <v>32</v>
      </c>
      <c r="K90" s="137"/>
      <c r="L90" s="118"/>
      <c r="N90" s="50"/>
      <c r="O90"/>
      <c r="P90"/>
      <c r="Q90" s="50"/>
      <c r="R90"/>
      <c r="T90"/>
      <c r="U90"/>
      <c r="V90" s="50"/>
      <c r="W90" s="50"/>
      <c r="X90" s="270"/>
      <c r="Y90"/>
      <c r="Z90"/>
    </row>
    <row r="91" spans="1:26" x14ac:dyDescent="0.25">
      <c r="A91" s="178" t="s">
        <v>56</v>
      </c>
      <c r="B91" s="3" t="s">
        <v>14</v>
      </c>
      <c r="C91" s="62" t="s">
        <v>71</v>
      </c>
      <c r="D91" s="62"/>
      <c r="E91" s="62"/>
      <c r="F91" s="62"/>
      <c r="G91" s="62" t="s">
        <v>64</v>
      </c>
      <c r="H91" s="62"/>
      <c r="I91" s="62"/>
      <c r="J91" s="62"/>
      <c r="K91" s="62"/>
      <c r="L91" s="63"/>
    </row>
    <row r="92" spans="1:26" x14ac:dyDescent="0.25">
      <c r="A92" s="179"/>
      <c r="B92" s="4"/>
      <c r="C92" s="119">
        <v>1</v>
      </c>
      <c r="D92" s="119"/>
      <c r="E92" s="119">
        <v>1</v>
      </c>
      <c r="F92" s="119"/>
      <c r="G92" s="119" t="s">
        <v>3</v>
      </c>
      <c r="H92" s="119">
        <v>1</v>
      </c>
      <c r="I92" s="119" t="s">
        <v>36</v>
      </c>
      <c r="J92" s="119">
        <v>0.5</v>
      </c>
      <c r="K92" s="119" t="s">
        <v>224</v>
      </c>
      <c r="L92" s="399" t="s">
        <v>174</v>
      </c>
    </row>
    <row r="93" spans="1:26" x14ac:dyDescent="0.25">
      <c r="A93" s="179"/>
      <c r="B93" s="4"/>
      <c r="C93" s="119"/>
      <c r="D93" s="119"/>
      <c r="E93" s="119"/>
      <c r="F93" s="119"/>
      <c r="G93" s="119" t="s">
        <v>5</v>
      </c>
      <c r="H93" s="119"/>
      <c r="I93" s="119" t="s">
        <v>4</v>
      </c>
      <c r="J93" s="119">
        <v>0.5</v>
      </c>
      <c r="K93" s="119" t="s">
        <v>224</v>
      </c>
      <c r="L93" s="85" t="s">
        <v>225</v>
      </c>
    </row>
    <row r="94" spans="1:26" x14ac:dyDescent="0.25">
      <c r="A94" s="346"/>
      <c r="B94" s="40"/>
      <c r="C94" s="174"/>
      <c r="D94" s="174"/>
      <c r="E94" s="174"/>
      <c r="F94" s="174"/>
      <c r="G94" s="174" t="s">
        <v>55</v>
      </c>
      <c r="H94" s="174"/>
      <c r="I94" s="174"/>
      <c r="J94" s="174"/>
      <c r="K94" s="174"/>
      <c r="L94" s="85" t="s">
        <v>222</v>
      </c>
    </row>
    <row r="95" spans="1:26" ht="15.75" thickBot="1" x14ac:dyDescent="0.3">
      <c r="A95" s="394" t="s">
        <v>173</v>
      </c>
      <c r="B95" s="105"/>
      <c r="C95" s="105"/>
      <c r="D95" s="105"/>
      <c r="E95" s="105"/>
      <c r="F95" s="105"/>
      <c r="G95" s="105"/>
      <c r="H95" s="105">
        <f>SUM(H92:H94)</f>
        <v>1</v>
      </c>
      <c r="I95" s="105"/>
      <c r="J95" s="105">
        <f t="shared" ref="J95" si="12">SUM(J92:J94)</f>
        <v>1</v>
      </c>
      <c r="K95" s="52"/>
      <c r="L95" s="64" t="s">
        <v>223</v>
      </c>
      <c r="R95" s="14"/>
      <c r="T95" s="14"/>
      <c r="U95" s="14"/>
    </row>
    <row r="96" spans="1:26" x14ac:dyDescent="0.25">
      <c r="A96" s="89" t="s">
        <v>56</v>
      </c>
      <c r="B96" s="89" t="s">
        <v>14</v>
      </c>
      <c r="C96" s="341" t="s">
        <v>35</v>
      </c>
      <c r="D96" s="341"/>
      <c r="E96" s="341"/>
      <c r="F96" s="341"/>
      <c r="G96" s="341"/>
      <c r="H96" s="341"/>
      <c r="I96" s="341"/>
      <c r="J96" s="341"/>
      <c r="K96" s="341"/>
      <c r="L96" s="99"/>
    </row>
    <row r="97" spans="1:26" x14ac:dyDescent="0.25">
      <c r="A97" s="92"/>
      <c r="B97" s="92"/>
      <c r="C97" s="342">
        <v>0</v>
      </c>
      <c r="D97" s="342"/>
      <c r="E97" s="342"/>
      <c r="F97" s="342"/>
      <c r="G97" s="342"/>
      <c r="H97" s="342"/>
      <c r="I97" s="342"/>
      <c r="J97" s="342"/>
      <c r="K97" s="342"/>
      <c r="L97" s="100"/>
      <c r="O97" s="14"/>
      <c r="P97" s="14"/>
    </row>
    <row r="98" spans="1:26" x14ac:dyDescent="0.25">
      <c r="A98" s="92"/>
      <c r="B98" s="92"/>
      <c r="C98" s="342"/>
      <c r="D98" s="342"/>
      <c r="E98" s="342"/>
      <c r="F98" s="342"/>
      <c r="G98" s="342"/>
      <c r="H98" s="342"/>
      <c r="I98" s="342"/>
      <c r="J98" s="342"/>
      <c r="K98" s="342"/>
      <c r="L98" s="100"/>
      <c r="Y98" s="14"/>
      <c r="Z98" s="14"/>
    </row>
    <row r="99" spans="1:26" ht="15.75" thickBot="1" x14ac:dyDescent="0.3">
      <c r="A99" s="259"/>
      <c r="B99" s="259"/>
      <c r="C99" s="259"/>
      <c r="D99" s="259"/>
      <c r="E99" s="259"/>
      <c r="F99" s="259"/>
      <c r="G99" s="259"/>
      <c r="H99" s="259"/>
      <c r="I99" s="259"/>
      <c r="J99" s="259"/>
      <c r="K99" s="334"/>
      <c r="L99" s="150"/>
    </row>
    <row r="100" spans="1:26" x14ac:dyDescent="0.25">
      <c r="A100" s="23" t="s">
        <v>56</v>
      </c>
      <c r="B100" s="23" t="s">
        <v>60</v>
      </c>
      <c r="C100" s="23" t="s">
        <v>10</v>
      </c>
      <c r="D100" s="23" t="s">
        <v>11</v>
      </c>
      <c r="E100" s="23" t="s">
        <v>73</v>
      </c>
      <c r="F100" s="23" t="s">
        <v>238</v>
      </c>
      <c r="G100" s="23" t="s">
        <v>64</v>
      </c>
      <c r="H100" s="23"/>
      <c r="I100" s="23" t="s">
        <v>36</v>
      </c>
      <c r="J100" s="23">
        <v>8</v>
      </c>
      <c r="K100" s="23"/>
      <c r="L100" s="110"/>
    </row>
    <row r="101" spans="1:26" ht="18" customHeight="1" x14ac:dyDescent="0.25">
      <c r="A101" s="26"/>
      <c r="B101" s="26"/>
      <c r="C101" s="26">
        <v>6</v>
      </c>
      <c r="D101" s="26">
        <v>61</v>
      </c>
      <c r="E101" s="26">
        <v>8</v>
      </c>
      <c r="F101" s="26">
        <v>37</v>
      </c>
      <c r="G101" s="26" t="s">
        <v>3</v>
      </c>
      <c r="H101" s="26">
        <v>61</v>
      </c>
      <c r="I101" s="26" t="s">
        <v>4</v>
      </c>
      <c r="J101" s="26">
        <v>20</v>
      </c>
      <c r="K101" s="26"/>
      <c r="L101" s="111"/>
    </row>
    <row r="102" spans="1:26" x14ac:dyDescent="0.25">
      <c r="A102" s="26"/>
      <c r="B102" s="26"/>
      <c r="C102" s="26"/>
      <c r="D102" s="26"/>
      <c r="E102" s="26"/>
      <c r="F102" s="26"/>
      <c r="G102" s="26" t="s">
        <v>5</v>
      </c>
      <c r="H102" s="26">
        <v>0</v>
      </c>
      <c r="I102" s="26">
        <v>2</v>
      </c>
      <c r="J102" s="26">
        <v>5</v>
      </c>
      <c r="K102" s="26"/>
      <c r="L102" s="111"/>
    </row>
    <row r="103" spans="1:26" x14ac:dyDescent="0.25">
      <c r="A103" s="26"/>
      <c r="B103" s="26"/>
      <c r="C103" s="26"/>
      <c r="D103" s="26"/>
      <c r="E103" s="26"/>
      <c r="F103" s="26"/>
      <c r="G103" s="26" t="s">
        <v>55</v>
      </c>
      <c r="H103" s="26"/>
      <c r="I103" s="26">
        <v>3</v>
      </c>
      <c r="J103" s="26">
        <v>6</v>
      </c>
      <c r="K103" s="26"/>
      <c r="L103" s="111" t="s">
        <v>221</v>
      </c>
    </row>
    <row r="104" spans="1:26" x14ac:dyDescent="0.25">
      <c r="A104" s="26"/>
      <c r="B104" s="26"/>
      <c r="C104" s="26"/>
      <c r="D104" s="26"/>
      <c r="E104" s="26"/>
      <c r="F104" s="26"/>
      <c r="G104" s="26"/>
      <c r="H104" s="26"/>
      <c r="I104" s="26">
        <v>4</v>
      </c>
      <c r="J104" s="26">
        <v>5</v>
      </c>
      <c r="K104" s="26"/>
      <c r="L104" s="111"/>
    </row>
    <row r="105" spans="1:26" x14ac:dyDescent="0.25">
      <c r="A105" s="26"/>
      <c r="B105" s="26"/>
      <c r="C105" s="26"/>
      <c r="D105" s="26"/>
      <c r="E105" s="26"/>
      <c r="F105" s="26"/>
      <c r="G105" s="26"/>
      <c r="H105" s="26"/>
      <c r="I105" s="26">
        <v>6</v>
      </c>
      <c r="J105" s="26">
        <v>2</v>
      </c>
      <c r="K105" s="26"/>
      <c r="L105" s="111"/>
    </row>
    <row r="106" spans="1:26" x14ac:dyDescent="0.25">
      <c r="A106" s="26"/>
      <c r="B106" s="26"/>
      <c r="C106" s="26"/>
      <c r="D106" s="26"/>
      <c r="E106" s="26"/>
      <c r="F106" s="26"/>
      <c r="G106" s="26"/>
      <c r="H106" s="26"/>
      <c r="I106" s="26">
        <v>7</v>
      </c>
      <c r="J106" s="26">
        <v>1</v>
      </c>
      <c r="K106" s="26"/>
      <c r="L106" s="111"/>
    </row>
    <row r="107" spans="1:26" x14ac:dyDescent="0.25">
      <c r="A107" s="26"/>
      <c r="B107" s="26"/>
      <c r="C107" s="26"/>
      <c r="D107" s="26"/>
      <c r="E107" s="26"/>
      <c r="F107" s="26"/>
      <c r="G107" s="26"/>
      <c r="H107" s="26"/>
      <c r="I107" s="26">
        <v>8</v>
      </c>
      <c r="J107" s="26">
        <v>3</v>
      </c>
      <c r="K107" s="26"/>
      <c r="L107" s="111"/>
    </row>
    <row r="108" spans="1:26" x14ac:dyDescent="0.25">
      <c r="A108" s="26"/>
      <c r="B108" s="26"/>
      <c r="C108" s="26"/>
      <c r="D108" s="26"/>
      <c r="E108" s="26"/>
      <c r="F108" s="26"/>
      <c r="G108" s="26"/>
      <c r="H108" s="26"/>
      <c r="I108" s="26">
        <v>9</v>
      </c>
      <c r="J108" s="26">
        <v>1</v>
      </c>
      <c r="K108" s="26"/>
      <c r="L108" s="111"/>
    </row>
    <row r="109" spans="1:26" x14ac:dyDescent="0.25">
      <c r="A109" s="26"/>
      <c r="B109" s="26"/>
      <c r="C109" s="26"/>
      <c r="D109" s="26"/>
      <c r="E109" s="26"/>
      <c r="F109" s="26"/>
      <c r="G109" s="26"/>
      <c r="H109" s="26"/>
      <c r="I109" s="26">
        <v>10</v>
      </c>
      <c r="J109" s="26">
        <v>1</v>
      </c>
      <c r="K109" s="26"/>
      <c r="L109" s="111"/>
    </row>
    <row r="110" spans="1:26" x14ac:dyDescent="0.25">
      <c r="A110" s="26"/>
      <c r="B110" s="26"/>
      <c r="C110" s="26"/>
      <c r="D110" s="26"/>
      <c r="E110" s="26"/>
      <c r="F110" s="26"/>
      <c r="G110" s="26"/>
      <c r="H110" s="26"/>
      <c r="I110" s="26">
        <v>11</v>
      </c>
      <c r="J110" s="26">
        <v>9</v>
      </c>
      <c r="K110" s="26"/>
      <c r="L110" s="111"/>
    </row>
    <row r="111" spans="1:26" ht="15.75" thickBot="1" x14ac:dyDescent="0.3">
      <c r="A111" s="134" t="s">
        <v>69</v>
      </c>
      <c r="B111" s="134"/>
      <c r="C111" s="134"/>
      <c r="D111" s="134"/>
      <c r="E111" s="134"/>
      <c r="F111" s="134"/>
      <c r="G111" s="134"/>
      <c r="H111" s="134">
        <f>SUM(H101:H110)</f>
        <v>61</v>
      </c>
      <c r="I111" s="134"/>
      <c r="J111" s="134">
        <f>SUM(J100:J110)</f>
        <v>61</v>
      </c>
      <c r="K111" s="134"/>
      <c r="L111" s="135"/>
    </row>
    <row r="112" spans="1:26" x14ac:dyDescent="0.25">
      <c r="A112" s="5" t="s">
        <v>56</v>
      </c>
      <c r="B112" s="5" t="s">
        <v>60</v>
      </c>
      <c r="C112" s="65" t="s">
        <v>71</v>
      </c>
      <c r="D112" s="65"/>
      <c r="E112" s="65"/>
      <c r="F112" s="65"/>
      <c r="G112" s="65"/>
      <c r="H112" s="65"/>
      <c r="I112" s="65"/>
      <c r="J112" s="65"/>
      <c r="K112" s="65"/>
      <c r="L112" s="66"/>
    </row>
    <row r="113" spans="1:26" x14ac:dyDescent="0.25">
      <c r="A113" s="4"/>
      <c r="B113" s="4"/>
      <c r="C113" s="119"/>
      <c r="D113" s="119"/>
      <c r="E113" s="119">
        <v>0</v>
      </c>
      <c r="F113" s="119"/>
      <c r="G113" s="119"/>
      <c r="H113" s="119"/>
      <c r="I113" s="119"/>
      <c r="J113" s="119"/>
      <c r="K113" s="119"/>
      <c r="L113" s="67"/>
    </row>
    <row r="114" spans="1:26" x14ac:dyDescent="0.25">
      <c r="A114" s="4"/>
      <c r="B114" s="4"/>
      <c r="C114" s="119"/>
      <c r="D114" s="119"/>
      <c r="E114" s="119"/>
      <c r="F114" s="119"/>
      <c r="G114" s="119"/>
      <c r="H114" s="119"/>
      <c r="I114" s="119"/>
      <c r="J114" s="119"/>
      <c r="K114" s="119"/>
      <c r="L114" s="67"/>
    </row>
    <row r="115" spans="1:26" ht="15.75" thickBot="1" x14ac:dyDescent="0.3">
      <c r="A115" s="105"/>
      <c r="B115" s="105"/>
      <c r="C115" s="105"/>
      <c r="D115" s="105"/>
      <c r="E115" s="105"/>
      <c r="F115" s="105"/>
      <c r="G115" s="105"/>
      <c r="H115" s="105"/>
      <c r="I115" s="105"/>
      <c r="J115" s="105"/>
      <c r="K115" s="52"/>
      <c r="L115" s="64"/>
    </row>
    <row r="116" spans="1:26" x14ac:dyDescent="0.25">
      <c r="A116" s="89" t="s">
        <v>56</v>
      </c>
      <c r="B116" s="89" t="s">
        <v>60</v>
      </c>
      <c r="C116" s="341" t="s">
        <v>35</v>
      </c>
      <c r="D116" s="341"/>
      <c r="E116" s="341"/>
      <c r="F116" s="341"/>
      <c r="G116" s="341"/>
      <c r="H116" s="341"/>
      <c r="I116" s="341"/>
      <c r="J116" s="341"/>
      <c r="K116" s="341"/>
      <c r="L116" s="99"/>
    </row>
    <row r="117" spans="1:26" x14ac:dyDescent="0.25">
      <c r="A117" s="92"/>
      <c r="B117" s="92"/>
      <c r="C117" s="342">
        <v>0</v>
      </c>
      <c r="D117" s="342"/>
      <c r="E117" s="342"/>
      <c r="F117" s="342"/>
      <c r="G117" s="342"/>
      <c r="H117" s="342"/>
      <c r="I117" s="342"/>
      <c r="J117" s="342"/>
      <c r="K117" s="342"/>
      <c r="L117" s="100"/>
    </row>
    <row r="118" spans="1:26" x14ac:dyDescent="0.25">
      <c r="A118" s="92"/>
      <c r="B118" s="92"/>
      <c r="C118" s="342"/>
      <c r="D118" s="342"/>
      <c r="E118" s="342"/>
      <c r="F118" s="342"/>
      <c r="G118" s="342"/>
      <c r="H118" s="342"/>
      <c r="I118" s="342"/>
      <c r="J118" s="342"/>
      <c r="K118" s="342"/>
      <c r="L118" s="100"/>
    </row>
    <row r="119" spans="1:26" ht="15.75" thickBot="1" x14ac:dyDescent="0.3">
      <c r="A119" s="336"/>
      <c r="B119" s="336"/>
      <c r="C119" s="336"/>
      <c r="D119" s="336"/>
      <c r="E119" s="336"/>
      <c r="F119" s="336"/>
      <c r="G119" s="336"/>
      <c r="H119" s="336"/>
      <c r="I119" s="336"/>
      <c r="J119" s="336"/>
      <c r="K119" s="337"/>
      <c r="L119" s="338"/>
    </row>
    <row r="120" spans="1:26" ht="15.75" thickBot="1" x14ac:dyDescent="0.3">
      <c r="A120" s="206"/>
      <c r="B120" s="155"/>
      <c r="C120" s="155"/>
      <c r="D120" s="155"/>
      <c r="E120" s="155"/>
      <c r="F120" s="155"/>
      <c r="G120" s="155"/>
      <c r="H120" s="155"/>
      <c r="I120" s="155"/>
      <c r="J120" s="155"/>
      <c r="K120" s="156"/>
      <c r="L120" s="157"/>
    </row>
    <row r="121" spans="1:26" x14ac:dyDescent="0.25">
      <c r="A121" s="42" t="s">
        <v>0</v>
      </c>
      <c r="B121" s="43" t="s">
        <v>14</v>
      </c>
      <c r="C121" s="37" t="s">
        <v>10</v>
      </c>
      <c r="D121" s="37" t="s">
        <v>11</v>
      </c>
      <c r="E121" s="37" t="s">
        <v>73</v>
      </c>
      <c r="F121" s="37" t="s">
        <v>238</v>
      </c>
      <c r="G121" s="37" t="s">
        <v>64</v>
      </c>
      <c r="H121" s="37"/>
      <c r="I121" s="37" t="s">
        <v>36</v>
      </c>
      <c r="J121" s="37">
        <v>8</v>
      </c>
      <c r="K121" s="139"/>
      <c r="L121" s="101"/>
      <c r="R121" s="14"/>
      <c r="T121" s="14"/>
      <c r="U121" s="14"/>
      <c r="V121" s="14"/>
      <c r="W121" s="14"/>
    </row>
    <row r="122" spans="1:26" s="14" customFormat="1" x14ac:dyDescent="0.25">
      <c r="A122" s="44"/>
      <c r="B122" s="45"/>
      <c r="C122" s="15">
        <v>1</v>
      </c>
      <c r="D122" s="15">
        <v>19</v>
      </c>
      <c r="E122" s="15">
        <v>8</v>
      </c>
      <c r="F122" s="15">
        <v>0</v>
      </c>
      <c r="G122" s="15" t="s">
        <v>3</v>
      </c>
      <c r="H122" s="15">
        <v>18</v>
      </c>
      <c r="I122" s="15" t="s">
        <v>4</v>
      </c>
      <c r="J122" s="15">
        <v>4</v>
      </c>
      <c r="K122" s="138"/>
      <c r="L122" s="102" t="s">
        <v>226</v>
      </c>
      <c r="N122" s="50"/>
      <c r="O122"/>
      <c r="P122"/>
      <c r="Q122" s="50"/>
      <c r="X122" s="270"/>
      <c r="Y122"/>
      <c r="Z122"/>
    </row>
    <row r="123" spans="1:26" s="14" customFormat="1" x14ac:dyDescent="0.25">
      <c r="A123" s="44"/>
      <c r="B123" s="45"/>
      <c r="C123" s="16"/>
      <c r="D123" s="16"/>
      <c r="E123" s="16"/>
      <c r="F123" s="16"/>
      <c r="G123" s="15" t="s">
        <v>5</v>
      </c>
      <c r="H123" s="15">
        <v>1</v>
      </c>
      <c r="I123" s="15">
        <v>2</v>
      </c>
      <c r="J123" s="15">
        <v>1</v>
      </c>
      <c r="K123" s="138"/>
      <c r="L123" s="102"/>
      <c r="N123" s="50"/>
      <c r="R123"/>
      <c r="T123"/>
      <c r="U123"/>
      <c r="V123" s="50"/>
      <c r="W123" s="50"/>
      <c r="X123" s="270"/>
      <c r="Y123"/>
      <c r="Z123"/>
    </row>
    <row r="124" spans="1:26" x14ac:dyDescent="0.25">
      <c r="A124" s="44"/>
      <c r="B124" s="45"/>
      <c r="C124" s="16"/>
      <c r="D124" s="16"/>
      <c r="E124" s="16"/>
      <c r="F124" s="16"/>
      <c r="G124" s="16" t="s">
        <v>55</v>
      </c>
      <c r="H124" s="16">
        <v>1</v>
      </c>
      <c r="I124" s="15">
        <v>3</v>
      </c>
      <c r="J124" s="15">
        <v>2</v>
      </c>
      <c r="K124" s="138"/>
      <c r="L124" s="102"/>
      <c r="O124" s="14"/>
      <c r="P124" s="14"/>
      <c r="Q124" s="14"/>
    </row>
    <row r="125" spans="1:26" x14ac:dyDescent="0.25">
      <c r="A125" s="44"/>
      <c r="B125" s="45"/>
      <c r="C125" s="16"/>
      <c r="D125" s="16"/>
      <c r="E125" s="16"/>
      <c r="F125" s="16"/>
      <c r="G125" s="16"/>
      <c r="H125" s="16"/>
      <c r="I125" s="15">
        <v>4</v>
      </c>
      <c r="J125" s="15">
        <v>1</v>
      </c>
      <c r="K125" s="138"/>
      <c r="L125" s="102"/>
    </row>
    <row r="126" spans="1:26" x14ac:dyDescent="0.25">
      <c r="A126" s="44"/>
      <c r="B126" s="45"/>
      <c r="C126" s="16"/>
      <c r="D126" s="16"/>
      <c r="E126" s="16"/>
      <c r="F126" s="16"/>
      <c r="G126" s="16"/>
      <c r="H126" s="16"/>
      <c r="I126" s="15">
        <v>8</v>
      </c>
      <c r="J126" s="15">
        <v>3</v>
      </c>
      <c r="K126" s="138"/>
      <c r="L126" s="102"/>
    </row>
    <row r="127" spans="1:26" x14ac:dyDescent="0.25">
      <c r="A127" s="44"/>
      <c r="B127" s="45"/>
      <c r="C127" s="16"/>
      <c r="D127" s="16"/>
      <c r="E127" s="16"/>
      <c r="F127" s="16"/>
      <c r="G127" s="16"/>
      <c r="H127" s="16"/>
      <c r="I127" s="15">
        <v>11</v>
      </c>
      <c r="J127" s="15">
        <v>1</v>
      </c>
      <c r="K127" s="138"/>
      <c r="L127" s="102"/>
    </row>
    <row r="128" spans="1:26" ht="15.75" thickBot="1" x14ac:dyDescent="0.3">
      <c r="A128" s="208" t="s">
        <v>68</v>
      </c>
      <c r="B128" s="193"/>
      <c r="C128" s="194"/>
      <c r="D128" s="193"/>
      <c r="E128" s="193"/>
      <c r="F128" s="193"/>
      <c r="G128" s="194"/>
      <c r="H128" s="194">
        <f t="shared" ref="H128" si="13">SUM(H121:H127)</f>
        <v>20</v>
      </c>
      <c r="I128" s="194"/>
      <c r="J128" s="194">
        <f>SUM(J121:J127)</f>
        <v>20</v>
      </c>
      <c r="K128" s="194"/>
      <c r="L128" s="195"/>
    </row>
    <row r="129" spans="1:26" x14ac:dyDescent="0.25">
      <c r="A129" s="3" t="s">
        <v>0</v>
      </c>
      <c r="B129" s="3" t="s">
        <v>14</v>
      </c>
      <c r="C129" s="62" t="s">
        <v>71</v>
      </c>
      <c r="D129" s="62"/>
      <c r="E129" s="62"/>
      <c r="F129" s="62"/>
      <c r="G129" s="62"/>
      <c r="H129" s="62"/>
      <c r="I129" s="62"/>
      <c r="J129" s="62"/>
      <c r="K129" s="62"/>
      <c r="L129" s="63"/>
    </row>
    <row r="130" spans="1:26" x14ac:dyDescent="0.25">
      <c r="A130" s="4"/>
      <c r="B130" s="4"/>
      <c r="C130" s="119"/>
      <c r="D130" s="119"/>
      <c r="E130" s="119">
        <v>0</v>
      </c>
      <c r="F130" s="119"/>
      <c r="G130" s="119"/>
      <c r="H130" s="119"/>
      <c r="I130" s="119"/>
      <c r="J130" s="119"/>
      <c r="K130" s="119"/>
      <c r="L130" s="402" t="s">
        <v>320</v>
      </c>
      <c r="Y130" s="14"/>
      <c r="Z130" s="14"/>
    </row>
    <row r="131" spans="1:26" x14ac:dyDescent="0.25">
      <c r="A131" s="4"/>
      <c r="B131" s="4"/>
      <c r="C131" s="119"/>
      <c r="D131" s="119"/>
      <c r="E131" s="119"/>
      <c r="F131" s="119"/>
      <c r="G131" s="119"/>
      <c r="H131" s="119"/>
      <c r="I131" s="119"/>
      <c r="J131" s="119"/>
      <c r="K131" s="119"/>
      <c r="L131" s="402" t="s">
        <v>229</v>
      </c>
      <c r="Y131" s="14"/>
      <c r="Z131" s="14"/>
    </row>
    <row r="132" spans="1:26" ht="15.75" thickBot="1" x14ac:dyDescent="0.3">
      <c r="A132" s="105"/>
      <c r="B132" s="105"/>
      <c r="C132" s="105"/>
      <c r="D132" s="105"/>
      <c r="E132" s="105"/>
      <c r="F132" s="105"/>
      <c r="G132" s="105"/>
      <c r="H132" s="105"/>
      <c r="I132" s="105"/>
      <c r="J132" s="105"/>
      <c r="K132" s="52"/>
      <c r="L132" s="64"/>
    </row>
    <row r="133" spans="1:26" x14ac:dyDescent="0.25">
      <c r="A133" s="89" t="s">
        <v>0</v>
      </c>
      <c r="B133" s="89" t="s">
        <v>14</v>
      </c>
      <c r="C133" s="341" t="s">
        <v>35</v>
      </c>
      <c r="D133" s="341"/>
      <c r="E133" s="341"/>
      <c r="F133" s="341"/>
      <c r="G133" s="341"/>
      <c r="H133" s="341"/>
      <c r="I133" s="341"/>
      <c r="J133" s="341"/>
      <c r="K133" s="341"/>
      <c r="L133" s="99"/>
    </row>
    <row r="134" spans="1:26" x14ac:dyDescent="0.25">
      <c r="A134" s="92"/>
      <c r="B134" s="92"/>
      <c r="C134" s="342"/>
      <c r="D134" s="342">
        <v>0</v>
      </c>
      <c r="E134" s="342"/>
      <c r="F134" s="342"/>
      <c r="G134" s="342"/>
      <c r="H134" s="342"/>
      <c r="I134" s="342"/>
      <c r="J134" s="342"/>
      <c r="K134" s="342"/>
      <c r="L134" s="100"/>
    </row>
    <row r="135" spans="1:26" x14ac:dyDescent="0.25">
      <c r="A135" s="92"/>
      <c r="B135" s="92"/>
      <c r="C135" s="342"/>
      <c r="D135" s="342"/>
      <c r="E135" s="342"/>
      <c r="F135" s="342"/>
      <c r="G135" s="342"/>
      <c r="H135" s="342"/>
      <c r="I135" s="342"/>
      <c r="J135" s="342"/>
      <c r="K135" s="342"/>
      <c r="L135" s="100"/>
    </row>
    <row r="136" spans="1:26" ht="15.75" thickBot="1" x14ac:dyDescent="0.3">
      <c r="A136" s="336"/>
      <c r="B136" s="336"/>
      <c r="C136" s="336"/>
      <c r="D136" s="336"/>
      <c r="E136" s="336"/>
      <c r="F136" s="336"/>
      <c r="G136" s="336"/>
      <c r="H136" s="336"/>
      <c r="I136" s="336"/>
      <c r="J136" s="336"/>
      <c r="K136" s="337"/>
      <c r="L136" s="338"/>
    </row>
    <row r="137" spans="1:26" x14ac:dyDescent="0.25">
      <c r="A137" s="196" t="s">
        <v>0</v>
      </c>
      <c r="B137" s="197" t="s">
        <v>60</v>
      </c>
      <c r="C137" s="198" t="s">
        <v>10</v>
      </c>
      <c r="D137" s="198" t="s">
        <v>11</v>
      </c>
      <c r="E137" s="198" t="s">
        <v>73</v>
      </c>
      <c r="F137" s="198"/>
      <c r="G137" s="198" t="s">
        <v>64</v>
      </c>
      <c r="H137" s="199"/>
      <c r="I137" s="199" t="s">
        <v>36</v>
      </c>
      <c r="J137" s="200">
        <v>51</v>
      </c>
      <c r="K137" s="200"/>
      <c r="L137" s="191"/>
    </row>
    <row r="138" spans="1:26" x14ac:dyDescent="0.25">
      <c r="A138" s="46"/>
      <c r="B138" s="47"/>
      <c r="C138" s="48">
        <v>5</v>
      </c>
      <c r="D138" s="28">
        <v>74</v>
      </c>
      <c r="E138" s="28">
        <v>36</v>
      </c>
      <c r="F138" s="28">
        <v>0</v>
      </c>
      <c r="G138" s="28" t="s">
        <v>3</v>
      </c>
      <c r="H138" s="28">
        <v>85</v>
      </c>
      <c r="I138" s="28" t="s">
        <v>4</v>
      </c>
      <c r="J138" s="140">
        <v>12</v>
      </c>
      <c r="K138" s="140"/>
      <c r="L138" s="111"/>
    </row>
    <row r="139" spans="1:26" x14ac:dyDescent="0.25">
      <c r="A139" s="46"/>
      <c r="B139" s="47"/>
      <c r="C139" s="48"/>
      <c r="D139" s="28"/>
      <c r="E139" s="28"/>
      <c r="F139" s="28"/>
      <c r="G139" s="28" t="s">
        <v>5</v>
      </c>
      <c r="H139" s="28">
        <v>0</v>
      </c>
      <c r="I139" s="28">
        <v>2</v>
      </c>
      <c r="J139" s="140">
        <v>1</v>
      </c>
      <c r="K139" s="140"/>
      <c r="L139" s="111"/>
    </row>
    <row r="140" spans="1:26" x14ac:dyDescent="0.25">
      <c r="A140" s="46"/>
      <c r="B140" s="47"/>
      <c r="C140" s="48"/>
      <c r="D140" s="28"/>
      <c r="E140" s="28"/>
      <c r="F140" s="28"/>
      <c r="G140" s="28" t="s">
        <v>55</v>
      </c>
      <c r="H140" s="28"/>
      <c r="I140" s="28">
        <v>3</v>
      </c>
      <c r="J140" s="140">
        <v>6</v>
      </c>
      <c r="K140" s="140"/>
      <c r="L140" s="111" t="s">
        <v>62</v>
      </c>
    </row>
    <row r="141" spans="1:26" x14ac:dyDescent="0.25">
      <c r="A141" s="46"/>
      <c r="B141" s="47"/>
      <c r="C141" s="48"/>
      <c r="D141" s="28"/>
      <c r="E141" s="28"/>
      <c r="F141" s="28"/>
      <c r="G141" s="26"/>
      <c r="H141" s="28"/>
      <c r="I141" s="28">
        <v>4</v>
      </c>
      <c r="J141" s="140">
        <v>2</v>
      </c>
      <c r="K141" s="140"/>
      <c r="L141" s="111"/>
    </row>
    <row r="142" spans="1:26" x14ac:dyDescent="0.25">
      <c r="A142" s="46"/>
      <c r="B142" s="47"/>
      <c r="C142" s="48"/>
      <c r="D142" s="28"/>
      <c r="E142" s="28"/>
      <c r="F142" s="28"/>
      <c r="G142" s="26"/>
      <c r="H142" s="28"/>
      <c r="I142" s="28">
        <v>7</v>
      </c>
      <c r="J142" s="140">
        <v>1</v>
      </c>
      <c r="K142" s="140"/>
      <c r="L142" s="112" t="s">
        <v>6</v>
      </c>
    </row>
    <row r="143" spans="1:26" x14ac:dyDescent="0.25">
      <c r="A143" s="46"/>
      <c r="B143" s="47"/>
      <c r="C143" s="48"/>
      <c r="D143" s="28"/>
      <c r="E143" s="28"/>
      <c r="F143" s="28"/>
      <c r="G143" s="26"/>
      <c r="H143" s="28"/>
      <c r="I143" s="28">
        <v>8</v>
      </c>
      <c r="J143" s="140">
        <v>6</v>
      </c>
      <c r="K143" s="140"/>
      <c r="L143" s="113" t="s">
        <v>7</v>
      </c>
    </row>
    <row r="144" spans="1:26" x14ac:dyDescent="0.25">
      <c r="A144" s="46"/>
      <c r="B144" s="47"/>
      <c r="C144" s="48"/>
      <c r="D144" s="28"/>
      <c r="E144" s="28"/>
      <c r="F144" s="28"/>
      <c r="G144" s="26"/>
      <c r="H144" s="28"/>
      <c r="I144" s="28">
        <v>9</v>
      </c>
      <c r="J144" s="140">
        <v>4</v>
      </c>
      <c r="K144" s="140"/>
      <c r="L144" s="113" t="s">
        <v>8</v>
      </c>
    </row>
    <row r="145" spans="1:26" x14ac:dyDescent="0.25">
      <c r="A145" s="46"/>
      <c r="B145" s="47"/>
      <c r="C145" s="48"/>
      <c r="D145" s="28"/>
      <c r="E145" s="28"/>
      <c r="F145" s="28"/>
      <c r="G145" s="26"/>
      <c r="H145" s="28"/>
      <c r="I145" s="28">
        <v>11</v>
      </c>
      <c r="J145" s="140">
        <v>2</v>
      </c>
      <c r="K145" s="140"/>
      <c r="L145" s="29" t="s">
        <v>9</v>
      </c>
    </row>
    <row r="146" spans="1:26" ht="15.75" thickBot="1" x14ac:dyDescent="0.3">
      <c r="A146" s="189" t="s">
        <v>69</v>
      </c>
      <c r="B146" s="201"/>
      <c r="C146" s="202">
        <f>SUM(C121:C145)</f>
        <v>6</v>
      </c>
      <c r="D146" s="202">
        <f>SUM(D121:D145)</f>
        <v>93</v>
      </c>
      <c r="E146" s="202">
        <f>SUM(E121:E145)</f>
        <v>44</v>
      </c>
      <c r="F146" s="202"/>
      <c r="G146" s="202"/>
      <c r="H146" s="202">
        <f>SUM(H121:H145)</f>
        <v>125</v>
      </c>
      <c r="I146" s="202"/>
      <c r="J146" s="202">
        <f>SUM(J137:J145)</f>
        <v>85</v>
      </c>
      <c r="K146" s="203"/>
      <c r="L146" s="204"/>
    </row>
    <row r="147" spans="1:26" x14ac:dyDescent="0.25">
      <c r="A147" s="3" t="s">
        <v>0</v>
      </c>
      <c r="B147" s="3" t="s">
        <v>60</v>
      </c>
      <c r="C147" s="62" t="s">
        <v>71</v>
      </c>
      <c r="D147" s="62"/>
      <c r="E147" s="62"/>
      <c r="F147" s="62"/>
      <c r="G147" s="62"/>
      <c r="H147" s="62"/>
      <c r="I147" s="62"/>
      <c r="J147" s="62"/>
      <c r="K147" s="62"/>
      <c r="L147" s="63"/>
    </row>
    <row r="148" spans="1:26" x14ac:dyDescent="0.25">
      <c r="A148" s="4"/>
      <c r="B148" s="4"/>
      <c r="C148" s="119"/>
      <c r="D148" s="119"/>
      <c r="E148" s="119">
        <v>0</v>
      </c>
      <c r="F148" s="119"/>
      <c r="G148" s="119"/>
      <c r="H148" s="119"/>
      <c r="I148" s="119"/>
      <c r="J148" s="119"/>
      <c r="K148" s="119"/>
      <c r="L148" s="67"/>
    </row>
    <row r="149" spans="1:26" s="14" customFormat="1" x14ac:dyDescent="0.25">
      <c r="A149" s="4"/>
      <c r="B149" s="4"/>
      <c r="C149" s="119"/>
      <c r="D149" s="119"/>
      <c r="E149" s="119"/>
      <c r="F149" s="119"/>
      <c r="G149" s="119"/>
      <c r="H149" s="119"/>
      <c r="I149" s="119"/>
      <c r="J149" s="119"/>
      <c r="K149" s="119"/>
      <c r="L149" s="67"/>
      <c r="N149" s="50"/>
      <c r="O149"/>
      <c r="P149"/>
      <c r="Q149" s="50"/>
      <c r="R149"/>
      <c r="T149"/>
      <c r="U149"/>
      <c r="V149" s="50"/>
      <c r="W149" s="50"/>
      <c r="X149" s="270"/>
      <c r="Y149"/>
      <c r="Z149"/>
    </row>
    <row r="150" spans="1:26" s="14" customFormat="1" ht="15.75" thickBot="1" x14ac:dyDescent="0.3">
      <c r="A150" s="105"/>
      <c r="B150" s="105"/>
      <c r="C150" s="105"/>
      <c r="D150" s="105"/>
      <c r="E150" s="105"/>
      <c r="F150" s="105"/>
      <c r="G150" s="105"/>
      <c r="H150" s="105"/>
      <c r="I150" s="105"/>
      <c r="J150" s="105"/>
      <c r="K150" s="52"/>
      <c r="L150" s="64"/>
      <c r="N150" s="50"/>
      <c r="O150"/>
      <c r="P150"/>
      <c r="Q150" s="50"/>
      <c r="R150"/>
      <c r="T150"/>
      <c r="U150"/>
      <c r="V150" s="50"/>
      <c r="W150" s="50"/>
      <c r="X150" s="270"/>
      <c r="Y150"/>
      <c r="Z150"/>
    </row>
    <row r="151" spans="1:26" x14ac:dyDescent="0.25">
      <c r="A151" s="89" t="s">
        <v>0</v>
      </c>
      <c r="B151" s="89" t="s">
        <v>60</v>
      </c>
      <c r="C151" s="341" t="s">
        <v>35</v>
      </c>
      <c r="D151" s="341"/>
      <c r="E151" s="341"/>
      <c r="F151" s="341"/>
      <c r="G151" s="341"/>
      <c r="H151" s="341"/>
      <c r="I151" s="341"/>
      <c r="J151" s="341"/>
      <c r="K151" s="341"/>
      <c r="L151" s="99"/>
    </row>
    <row r="152" spans="1:26" x14ac:dyDescent="0.25">
      <c r="A152" s="92"/>
      <c r="B152" s="92"/>
      <c r="C152" s="342">
        <v>0</v>
      </c>
      <c r="D152" s="342"/>
      <c r="E152" s="342"/>
      <c r="F152" s="342"/>
      <c r="G152" s="342"/>
      <c r="H152" s="342"/>
      <c r="I152" s="342"/>
      <c r="J152" s="342"/>
      <c r="K152" s="342"/>
      <c r="L152" s="100"/>
      <c r="R152" s="14"/>
      <c r="T152" s="14"/>
      <c r="U152" s="14"/>
      <c r="V152" s="14"/>
      <c r="W152" s="14"/>
    </row>
    <row r="153" spans="1:26" s="14" customFormat="1" x14ac:dyDescent="0.25">
      <c r="A153" s="92"/>
      <c r="B153" s="92"/>
      <c r="C153" s="342"/>
      <c r="D153" s="342"/>
      <c r="E153" s="342"/>
      <c r="F153" s="342"/>
      <c r="G153" s="342"/>
      <c r="H153" s="342"/>
      <c r="I153" s="342"/>
      <c r="J153" s="342"/>
      <c r="K153" s="342"/>
      <c r="L153" s="100"/>
      <c r="N153" s="50"/>
      <c r="O153"/>
      <c r="P153"/>
      <c r="Q153" s="50"/>
      <c r="X153" s="270"/>
      <c r="Y153"/>
      <c r="Z153"/>
    </row>
    <row r="154" spans="1:26" s="14" customFormat="1" ht="15.75" thickBot="1" x14ac:dyDescent="0.3">
      <c r="A154" s="336"/>
      <c r="B154" s="336"/>
      <c r="C154" s="336"/>
      <c r="D154" s="336"/>
      <c r="E154" s="336"/>
      <c r="F154" s="336"/>
      <c r="G154" s="336"/>
      <c r="H154" s="336"/>
      <c r="I154" s="336"/>
      <c r="J154" s="336"/>
      <c r="K154" s="337"/>
      <c r="L154" s="338"/>
      <c r="N154" s="50"/>
      <c r="R154"/>
      <c r="T154"/>
      <c r="U154"/>
      <c r="V154" s="50"/>
      <c r="W154" s="50"/>
      <c r="X154" s="270"/>
      <c r="Y154"/>
      <c r="Z154"/>
    </row>
    <row r="155" spans="1:26" ht="15.75" thickBot="1" x14ac:dyDescent="0.3">
      <c r="A155" s="206"/>
      <c r="B155" s="155"/>
      <c r="C155" s="155"/>
      <c r="D155" s="155"/>
      <c r="E155" s="155"/>
      <c r="F155" s="155"/>
      <c r="G155" s="155"/>
      <c r="H155" s="155"/>
      <c r="I155" s="155"/>
      <c r="J155" s="155"/>
      <c r="K155" s="156"/>
      <c r="L155" s="157"/>
      <c r="O155" s="14"/>
      <c r="P155" s="14"/>
      <c r="Q155" s="14"/>
    </row>
    <row r="156" spans="1:26" x14ac:dyDescent="0.25">
      <c r="A156" s="43" t="s">
        <v>13</v>
      </c>
      <c r="B156" s="43" t="s">
        <v>14</v>
      </c>
      <c r="C156" s="37" t="s">
        <v>10</v>
      </c>
      <c r="D156" s="37" t="s">
        <v>11</v>
      </c>
      <c r="E156" s="37" t="s">
        <v>73</v>
      </c>
      <c r="F156" s="37" t="s">
        <v>126</v>
      </c>
      <c r="G156" s="37" t="s">
        <v>64</v>
      </c>
      <c r="H156" s="18"/>
      <c r="I156" s="18" t="s">
        <v>36</v>
      </c>
      <c r="J156" s="142">
        <v>4</v>
      </c>
      <c r="K156" s="142"/>
      <c r="L156" s="107"/>
    </row>
    <row r="157" spans="1:26" x14ac:dyDescent="0.25">
      <c r="A157" s="45"/>
      <c r="B157" s="45"/>
      <c r="C157" s="15">
        <v>2</v>
      </c>
      <c r="D157" s="19">
        <v>14</v>
      </c>
      <c r="E157" s="19">
        <v>14</v>
      </c>
      <c r="F157" s="19">
        <v>0</v>
      </c>
      <c r="G157" s="19" t="s">
        <v>3</v>
      </c>
      <c r="H157" s="19">
        <v>18</v>
      </c>
      <c r="I157" s="19" t="s">
        <v>4</v>
      </c>
      <c r="J157" s="141">
        <v>4</v>
      </c>
      <c r="K157" s="141"/>
      <c r="L157" s="108" t="s">
        <v>61</v>
      </c>
      <c r="Y157" s="14"/>
      <c r="Z157" s="14"/>
    </row>
    <row r="158" spans="1:26" x14ac:dyDescent="0.25">
      <c r="A158" s="45"/>
      <c r="B158" s="45"/>
      <c r="C158" s="15"/>
      <c r="D158" s="19"/>
      <c r="E158" s="19"/>
      <c r="F158" s="19"/>
      <c r="G158" s="19" t="s">
        <v>5</v>
      </c>
      <c r="H158" s="19">
        <v>0</v>
      </c>
      <c r="I158" s="19" t="s">
        <v>12</v>
      </c>
      <c r="J158" s="141">
        <v>1</v>
      </c>
      <c r="K158" s="141"/>
      <c r="L158" s="406"/>
      <c r="Y158" s="14"/>
      <c r="Z158" s="14"/>
    </row>
    <row r="159" spans="1:26" x14ac:dyDescent="0.25">
      <c r="A159" s="45"/>
      <c r="B159" s="45"/>
      <c r="C159" s="16"/>
      <c r="D159" s="19"/>
      <c r="E159" s="19"/>
      <c r="F159" s="19"/>
      <c r="G159" s="19" t="s">
        <v>55</v>
      </c>
      <c r="H159" s="19"/>
      <c r="I159" s="19">
        <v>2</v>
      </c>
      <c r="J159" s="141">
        <v>3</v>
      </c>
      <c r="K159" s="141"/>
      <c r="L159" s="102"/>
    </row>
    <row r="160" spans="1:26" x14ac:dyDescent="0.25">
      <c r="A160" s="45"/>
      <c r="B160" s="45"/>
      <c r="C160" s="15"/>
      <c r="D160" s="19"/>
      <c r="E160" s="19"/>
      <c r="F160" s="19"/>
      <c r="G160" s="19"/>
      <c r="H160" s="19"/>
      <c r="I160" s="19">
        <v>4</v>
      </c>
      <c r="J160" s="141">
        <v>1</v>
      </c>
      <c r="K160" s="141"/>
      <c r="L160" s="102" t="s">
        <v>184</v>
      </c>
    </row>
    <row r="161" spans="1:26" x14ac:dyDescent="0.25">
      <c r="A161" s="45"/>
      <c r="B161" s="45"/>
      <c r="C161" s="15"/>
      <c r="D161" s="19"/>
      <c r="E161" s="19"/>
      <c r="F161" s="19"/>
      <c r="G161" s="19"/>
      <c r="H161" s="19"/>
      <c r="I161" s="19">
        <v>6</v>
      </c>
      <c r="J161" s="141">
        <v>1</v>
      </c>
      <c r="K161" s="141"/>
      <c r="L161" s="102" t="s">
        <v>170</v>
      </c>
      <c r="Y161" s="14"/>
      <c r="Z161" s="14"/>
    </row>
    <row r="162" spans="1:26" x14ac:dyDescent="0.25">
      <c r="A162" s="45"/>
      <c r="B162" s="45"/>
      <c r="C162" s="15"/>
      <c r="D162" s="19"/>
      <c r="E162" s="19"/>
      <c r="F162" s="19"/>
      <c r="G162" s="19"/>
      <c r="H162" s="19"/>
      <c r="I162" s="19">
        <v>9</v>
      </c>
      <c r="J162" s="141">
        <v>2</v>
      </c>
      <c r="K162" s="141"/>
      <c r="L162" s="102" t="s">
        <v>25</v>
      </c>
      <c r="Y162" s="14"/>
      <c r="Z162" s="14"/>
    </row>
    <row r="163" spans="1:26" ht="15.75" thickBot="1" x14ac:dyDescent="0.3">
      <c r="A163" s="312"/>
      <c r="B163" s="312"/>
      <c r="C163" s="313"/>
      <c r="D163" s="313"/>
      <c r="E163" s="313"/>
      <c r="F163" s="313"/>
      <c r="G163" s="314"/>
      <c r="H163" s="314"/>
      <c r="I163" s="314">
        <v>11</v>
      </c>
      <c r="J163" s="315">
        <v>2</v>
      </c>
      <c r="K163" s="315"/>
      <c r="L163" s="97"/>
    </row>
    <row r="164" spans="1:26" ht="15.75" thickBot="1" x14ac:dyDescent="0.3">
      <c r="A164" s="280" t="s">
        <v>68</v>
      </c>
      <c r="B164" s="186"/>
      <c r="C164" s="187"/>
      <c r="D164" s="186"/>
      <c r="E164" s="186"/>
      <c r="F164" s="186"/>
      <c r="G164" s="187"/>
      <c r="H164" s="187">
        <f t="shared" ref="H164" si="14">SUM(H156:H163)</f>
        <v>18</v>
      </c>
      <c r="I164" s="187"/>
      <c r="J164" s="187">
        <f>SUM(J156:J163)</f>
        <v>18</v>
      </c>
      <c r="K164" s="187"/>
      <c r="L164" s="188"/>
    </row>
    <row r="165" spans="1:26" x14ac:dyDescent="0.25">
      <c r="A165" s="3" t="s">
        <v>13</v>
      </c>
      <c r="B165" s="3" t="s">
        <v>14</v>
      </c>
      <c r="C165" s="62" t="s">
        <v>71</v>
      </c>
      <c r="D165" s="62"/>
      <c r="E165" s="62">
        <v>1</v>
      </c>
      <c r="F165" s="62"/>
      <c r="G165" s="403" t="s">
        <v>64</v>
      </c>
      <c r="H165" s="404"/>
      <c r="I165" s="62"/>
      <c r="J165" s="62"/>
      <c r="K165" s="62"/>
      <c r="L165" s="63"/>
    </row>
    <row r="166" spans="1:26" x14ac:dyDescent="0.25">
      <c r="A166" s="4"/>
      <c r="B166" s="4"/>
      <c r="C166" s="119"/>
      <c r="D166" s="119"/>
      <c r="E166" s="119"/>
      <c r="F166" s="119"/>
      <c r="G166" s="405" t="s">
        <v>3</v>
      </c>
      <c r="H166" s="405">
        <v>1</v>
      </c>
      <c r="I166" s="119"/>
      <c r="J166" s="119"/>
      <c r="K166" s="119"/>
      <c r="L166" s="67" t="s">
        <v>227</v>
      </c>
    </row>
    <row r="167" spans="1:26" x14ac:dyDescent="0.25">
      <c r="A167" s="4"/>
      <c r="B167" s="4"/>
      <c r="C167" s="119"/>
      <c r="D167" s="119"/>
      <c r="E167" s="119"/>
      <c r="F167" s="119"/>
      <c r="G167" s="405"/>
      <c r="H167" s="405"/>
      <c r="I167" s="119"/>
      <c r="J167" s="119"/>
      <c r="K167" s="119"/>
      <c r="L167" s="67" t="s">
        <v>228</v>
      </c>
    </row>
    <row r="168" spans="1:26" ht="15.75" thickBot="1" x14ac:dyDescent="0.3">
      <c r="A168" s="105"/>
      <c r="B168" s="105"/>
      <c r="C168" s="105"/>
      <c r="D168" s="105"/>
      <c r="E168" s="105"/>
      <c r="F168" s="105"/>
      <c r="G168" s="405"/>
      <c r="H168" s="405"/>
      <c r="I168" s="105"/>
      <c r="J168" s="105"/>
      <c r="K168" s="52"/>
      <c r="L168" s="64"/>
    </row>
    <row r="169" spans="1:26" x14ac:dyDescent="0.25">
      <c r="A169" s="89" t="s">
        <v>13</v>
      </c>
      <c r="B169" s="89" t="s">
        <v>14</v>
      </c>
      <c r="C169" s="341" t="s">
        <v>35</v>
      </c>
      <c r="D169" s="341"/>
      <c r="E169" s="341"/>
      <c r="F169" s="341"/>
      <c r="G169" s="341"/>
      <c r="H169" s="341"/>
      <c r="I169" s="341"/>
      <c r="J169" s="341"/>
      <c r="K169" s="341"/>
      <c r="L169" s="99"/>
    </row>
    <row r="170" spans="1:26" x14ac:dyDescent="0.25">
      <c r="A170" s="92"/>
      <c r="B170" s="92"/>
      <c r="C170" s="342">
        <v>0</v>
      </c>
      <c r="D170" s="342"/>
      <c r="E170" s="342"/>
      <c r="F170" s="342"/>
      <c r="G170" s="342"/>
      <c r="H170" s="342"/>
      <c r="I170" s="342"/>
      <c r="J170" s="342"/>
      <c r="K170" s="342"/>
      <c r="L170" s="100"/>
    </row>
    <row r="171" spans="1:26" x14ac:dyDescent="0.25">
      <c r="A171" s="92"/>
      <c r="B171" s="92"/>
      <c r="C171" s="342"/>
      <c r="D171" s="342"/>
      <c r="E171" s="342"/>
      <c r="F171" s="342"/>
      <c r="G171" s="342"/>
      <c r="H171" s="342"/>
      <c r="I171" s="342"/>
      <c r="J171" s="342"/>
      <c r="K171" s="342"/>
      <c r="L171" s="100"/>
    </row>
    <row r="172" spans="1:26" ht="15.75" thickBot="1" x14ac:dyDescent="0.3">
      <c r="A172" s="259"/>
      <c r="B172" s="259"/>
      <c r="C172" s="259"/>
      <c r="D172" s="259"/>
      <c r="E172" s="259"/>
      <c r="F172" s="259"/>
      <c r="G172" s="259"/>
      <c r="H172" s="259"/>
      <c r="I172" s="259"/>
      <c r="J172" s="259"/>
      <c r="K172" s="334"/>
      <c r="L172" s="150"/>
    </row>
    <row r="173" spans="1:26" x14ac:dyDescent="0.25">
      <c r="A173" s="306" t="s">
        <v>13</v>
      </c>
      <c r="B173" s="306" t="s">
        <v>60</v>
      </c>
      <c r="C173" s="23" t="s">
        <v>10</v>
      </c>
      <c r="D173" s="23" t="s">
        <v>11</v>
      </c>
      <c r="E173" s="23" t="s">
        <v>73</v>
      </c>
      <c r="F173" s="23" t="s">
        <v>126</v>
      </c>
      <c r="G173" s="307" t="s">
        <v>64</v>
      </c>
      <c r="H173" s="23"/>
      <c r="I173" s="23" t="s">
        <v>36</v>
      </c>
      <c r="J173" s="23">
        <v>1</v>
      </c>
      <c r="K173" s="308"/>
      <c r="L173" s="110"/>
    </row>
    <row r="174" spans="1:26" x14ac:dyDescent="0.25">
      <c r="A174" s="47"/>
      <c r="B174" s="47"/>
      <c r="C174" s="26">
        <v>4</v>
      </c>
      <c r="D174" s="26">
        <v>26</v>
      </c>
      <c r="E174" s="26">
        <v>21</v>
      </c>
      <c r="F174" s="26">
        <v>5</v>
      </c>
      <c r="G174" s="26" t="s">
        <v>3</v>
      </c>
      <c r="H174" s="26">
        <v>27</v>
      </c>
      <c r="I174" s="26" t="s">
        <v>4</v>
      </c>
      <c r="J174" s="26">
        <v>11</v>
      </c>
      <c r="K174" s="27"/>
      <c r="L174" s="111"/>
    </row>
    <row r="175" spans="1:26" x14ac:dyDescent="0.25">
      <c r="A175" s="47"/>
      <c r="B175" s="47"/>
      <c r="C175" s="26"/>
      <c r="D175" s="26"/>
      <c r="E175" s="26"/>
      <c r="F175" s="26"/>
      <c r="G175" s="26" t="s">
        <v>5</v>
      </c>
      <c r="H175" s="26">
        <f>COUNTIF(L124:L175,"m")</f>
        <v>0</v>
      </c>
      <c r="I175" s="26">
        <v>2</v>
      </c>
      <c r="J175" s="26">
        <v>2</v>
      </c>
      <c r="K175" s="27"/>
      <c r="L175" s="111"/>
    </row>
    <row r="176" spans="1:26" x14ac:dyDescent="0.25">
      <c r="A176" s="47"/>
      <c r="B176" s="47"/>
      <c r="C176" s="26"/>
      <c r="D176" s="26"/>
      <c r="E176" s="26"/>
      <c r="F176" s="26"/>
      <c r="G176" s="26" t="s">
        <v>55</v>
      </c>
      <c r="H176" s="26"/>
      <c r="I176" s="26">
        <v>3</v>
      </c>
      <c r="J176" s="26">
        <v>2</v>
      </c>
      <c r="K176" s="27"/>
      <c r="L176" s="111" t="s">
        <v>63</v>
      </c>
    </row>
    <row r="177" spans="1:26" x14ac:dyDescent="0.25">
      <c r="A177" s="47"/>
      <c r="B177" s="47"/>
      <c r="C177" s="26"/>
      <c r="D177" s="26"/>
      <c r="E177" s="26"/>
      <c r="F177" s="26"/>
      <c r="G177" s="26"/>
      <c r="H177" s="26"/>
      <c r="I177" s="26">
        <v>4</v>
      </c>
      <c r="J177" s="26">
        <v>1</v>
      </c>
      <c r="K177" s="27"/>
      <c r="L177" s="111"/>
    </row>
    <row r="178" spans="1:26" x14ac:dyDescent="0.25">
      <c r="A178" s="47"/>
      <c r="B178" s="47"/>
      <c r="C178" s="26"/>
      <c r="D178" s="26"/>
      <c r="E178" s="26"/>
      <c r="F178" s="26"/>
      <c r="G178" s="26"/>
      <c r="H178" s="26"/>
      <c r="I178" s="26">
        <v>5</v>
      </c>
      <c r="J178" s="26">
        <v>1</v>
      </c>
      <c r="K178" s="27"/>
      <c r="L178" s="111"/>
    </row>
    <row r="179" spans="1:26" x14ac:dyDescent="0.25">
      <c r="A179" s="47"/>
      <c r="B179" s="47"/>
      <c r="C179" s="26"/>
      <c r="D179" s="26"/>
      <c r="E179" s="26"/>
      <c r="F179" s="26"/>
      <c r="G179" s="26"/>
      <c r="H179" s="26"/>
      <c r="I179" s="26">
        <v>6</v>
      </c>
      <c r="J179" s="26">
        <v>2</v>
      </c>
      <c r="K179" s="27"/>
      <c r="L179" s="272" t="s">
        <v>169</v>
      </c>
    </row>
    <row r="180" spans="1:26" x14ac:dyDescent="0.25">
      <c r="A180" s="47"/>
      <c r="B180" s="47"/>
      <c r="C180" s="26"/>
      <c r="D180" s="26"/>
      <c r="E180" s="26"/>
      <c r="F180" s="26"/>
      <c r="G180" s="26"/>
      <c r="H180" s="26"/>
      <c r="I180" s="26">
        <v>8</v>
      </c>
      <c r="J180" s="26">
        <v>4</v>
      </c>
      <c r="K180" s="27"/>
      <c r="L180" s="111" t="s">
        <v>170</v>
      </c>
    </row>
    <row r="181" spans="1:26" s="14" customFormat="1" x14ac:dyDescent="0.25">
      <c r="A181" s="47"/>
      <c r="B181" s="47"/>
      <c r="C181" s="26"/>
      <c r="D181" s="26"/>
      <c r="E181" s="26"/>
      <c r="F181" s="26"/>
      <c r="G181" s="26"/>
      <c r="H181" s="26"/>
      <c r="I181" s="26">
        <v>9</v>
      </c>
      <c r="J181" s="26">
        <v>1</v>
      </c>
      <c r="K181" s="27"/>
      <c r="L181" s="111"/>
      <c r="N181" s="50"/>
      <c r="O181"/>
      <c r="P181"/>
      <c r="Q181" s="50"/>
      <c r="R181"/>
      <c r="T181"/>
      <c r="U181"/>
      <c r="V181" s="50"/>
      <c r="W181" s="50"/>
      <c r="X181" s="270"/>
      <c r="Y181"/>
      <c r="Z181"/>
    </row>
    <row r="182" spans="1:26" x14ac:dyDescent="0.25">
      <c r="A182" s="47"/>
      <c r="B182" s="47"/>
      <c r="C182" s="26"/>
      <c r="D182" s="26"/>
      <c r="E182" s="26"/>
      <c r="F182" s="26"/>
      <c r="G182" s="26"/>
      <c r="H182" s="26"/>
      <c r="I182" s="26">
        <v>11</v>
      </c>
      <c r="J182" s="26">
        <v>2</v>
      </c>
      <c r="K182" s="27"/>
      <c r="L182" s="111"/>
    </row>
    <row r="183" spans="1:26" ht="15.75" thickBot="1" x14ac:dyDescent="0.3">
      <c r="A183" s="134" t="s">
        <v>69</v>
      </c>
      <c r="B183" s="309"/>
      <c r="C183" s="310"/>
      <c r="D183" s="310"/>
      <c r="E183" s="310"/>
      <c r="F183" s="310"/>
      <c r="G183" s="310"/>
      <c r="H183" s="310">
        <f>SUM(H174:H182)</f>
        <v>27</v>
      </c>
      <c r="I183" s="310"/>
      <c r="J183" s="310">
        <f>SUM(J173:J182)</f>
        <v>27</v>
      </c>
      <c r="K183" s="311"/>
      <c r="L183" s="135"/>
      <c r="R183" s="14"/>
      <c r="T183" s="14"/>
      <c r="U183" s="14"/>
    </row>
    <row r="184" spans="1:26" x14ac:dyDescent="0.25">
      <c r="A184" s="5" t="s">
        <v>13</v>
      </c>
      <c r="B184" s="5" t="s">
        <v>60</v>
      </c>
      <c r="C184" s="65" t="s">
        <v>71</v>
      </c>
      <c r="D184" s="65"/>
      <c r="E184" s="65"/>
      <c r="F184" s="65"/>
      <c r="G184" s="65"/>
      <c r="H184" s="65"/>
      <c r="I184" s="65"/>
      <c r="J184" s="65"/>
      <c r="K184" s="65"/>
      <c r="L184" s="66"/>
    </row>
    <row r="185" spans="1:26" x14ac:dyDescent="0.25">
      <c r="A185" s="4"/>
      <c r="B185" s="4"/>
      <c r="C185" s="119"/>
      <c r="D185" s="119"/>
      <c r="E185" s="119">
        <v>0</v>
      </c>
      <c r="F185" s="119"/>
      <c r="G185" s="119"/>
      <c r="H185" s="119"/>
      <c r="I185" s="119"/>
      <c r="J185" s="119"/>
      <c r="K185" s="119"/>
      <c r="L185" s="67"/>
      <c r="P185" s="14"/>
    </row>
    <row r="186" spans="1:26" x14ac:dyDescent="0.25">
      <c r="A186" s="4"/>
      <c r="B186" s="4"/>
      <c r="C186" s="119"/>
      <c r="D186" s="119"/>
      <c r="E186" s="119"/>
      <c r="F186" s="119"/>
      <c r="G186" s="119"/>
      <c r="H186" s="119"/>
      <c r="I186" s="119"/>
      <c r="J186" s="119"/>
      <c r="K186" s="119"/>
      <c r="L186" s="67"/>
    </row>
    <row r="187" spans="1:26" ht="15.75" thickBot="1" x14ac:dyDescent="0.3">
      <c r="A187" s="105"/>
      <c r="B187" s="105"/>
      <c r="C187" s="105"/>
      <c r="D187" s="105"/>
      <c r="E187" s="105"/>
      <c r="F187" s="105"/>
      <c r="G187" s="105"/>
      <c r="H187" s="105"/>
      <c r="I187" s="105"/>
      <c r="J187" s="105"/>
      <c r="K187" s="52"/>
      <c r="L187" s="64"/>
    </row>
    <row r="188" spans="1:26" x14ac:dyDescent="0.25">
      <c r="A188" s="89" t="s">
        <v>13</v>
      </c>
      <c r="B188" s="89" t="s">
        <v>60</v>
      </c>
      <c r="C188" s="341" t="s">
        <v>35</v>
      </c>
      <c r="D188" s="341"/>
      <c r="E188" s="341"/>
      <c r="F188" s="341"/>
      <c r="G188" s="341"/>
      <c r="H188" s="341"/>
      <c r="I188" s="341"/>
      <c r="J188" s="341"/>
      <c r="K188" s="341"/>
      <c r="L188" s="99"/>
      <c r="O188" s="14"/>
    </row>
    <row r="189" spans="1:26" x14ac:dyDescent="0.25">
      <c r="A189" s="92"/>
      <c r="B189" s="92"/>
      <c r="C189" s="342">
        <v>0</v>
      </c>
      <c r="D189" s="342"/>
      <c r="E189" s="342"/>
      <c r="F189" s="342"/>
      <c r="G189" s="342"/>
      <c r="H189" s="342"/>
      <c r="I189" s="342"/>
      <c r="J189" s="342"/>
      <c r="K189" s="342"/>
      <c r="L189" s="100"/>
      <c r="Y189" s="14"/>
      <c r="Z189" s="14"/>
    </row>
    <row r="190" spans="1:26" x14ac:dyDescent="0.25">
      <c r="A190" s="92"/>
      <c r="B190" s="92"/>
      <c r="C190" s="342"/>
      <c r="D190" s="342"/>
      <c r="E190" s="342"/>
      <c r="F190" s="342"/>
      <c r="G190" s="342"/>
      <c r="H190" s="342"/>
      <c r="I190" s="342"/>
      <c r="J190" s="342"/>
      <c r="K190" s="342"/>
      <c r="L190" s="100"/>
    </row>
    <row r="191" spans="1:26" ht="15.75" thickBot="1" x14ac:dyDescent="0.3">
      <c r="A191" s="336"/>
      <c r="B191" s="336"/>
      <c r="C191" s="336"/>
      <c r="D191" s="336"/>
      <c r="E191" s="336"/>
      <c r="F191" s="336"/>
      <c r="G191" s="336"/>
      <c r="H191" s="336"/>
      <c r="I191" s="336"/>
      <c r="J191" s="336"/>
      <c r="K191" s="337"/>
      <c r="L191" s="338"/>
    </row>
    <row r="192" spans="1:26" ht="15.75" thickBot="1" x14ac:dyDescent="0.3">
      <c r="A192" s="206"/>
      <c r="B192" s="155"/>
      <c r="C192" s="155"/>
      <c r="D192" s="155"/>
      <c r="E192" s="155"/>
      <c r="F192" s="155"/>
      <c r="G192" s="155"/>
      <c r="H192" s="155"/>
      <c r="I192" s="155"/>
      <c r="J192" s="155"/>
      <c r="K192" s="156"/>
      <c r="L192" s="157"/>
    </row>
    <row r="193" spans="1:26" x14ac:dyDescent="0.25">
      <c r="A193" s="281" t="s">
        <v>16</v>
      </c>
      <c r="B193" s="281" t="s">
        <v>14</v>
      </c>
      <c r="C193" s="282" t="s">
        <v>10</v>
      </c>
      <c r="D193" s="282" t="s">
        <v>11</v>
      </c>
      <c r="E193" s="282" t="s">
        <v>73</v>
      </c>
      <c r="F193" s="282" t="s">
        <v>238</v>
      </c>
      <c r="G193" s="282" t="s">
        <v>64</v>
      </c>
      <c r="H193" s="282"/>
      <c r="I193" s="282" t="s">
        <v>36</v>
      </c>
      <c r="J193" s="282">
        <v>6</v>
      </c>
      <c r="K193" s="282"/>
      <c r="L193" s="283"/>
    </row>
    <row r="194" spans="1:26" x14ac:dyDescent="0.25">
      <c r="A194" s="284"/>
      <c r="B194" s="284"/>
      <c r="C194" s="285">
        <v>5</v>
      </c>
      <c r="D194" s="285">
        <v>9</v>
      </c>
      <c r="E194" s="285">
        <v>9</v>
      </c>
      <c r="F194" s="285">
        <v>0</v>
      </c>
      <c r="G194" s="285" t="s">
        <v>3</v>
      </c>
      <c r="H194" s="285">
        <v>9</v>
      </c>
      <c r="I194" s="285" t="s">
        <v>12</v>
      </c>
      <c r="J194" s="285">
        <v>1</v>
      </c>
      <c r="K194" s="285"/>
      <c r="L194" s="279"/>
    </row>
    <row r="195" spans="1:26" x14ac:dyDescent="0.25">
      <c r="A195" s="285"/>
      <c r="B195" s="285"/>
      <c r="C195" s="285"/>
      <c r="D195" s="285"/>
      <c r="E195" s="285"/>
      <c r="F195" s="285"/>
      <c r="G195" s="285" t="s">
        <v>5</v>
      </c>
      <c r="H195" s="285">
        <f>COUNTIF(L194:L206,"m")</f>
        <v>0</v>
      </c>
      <c r="I195" s="285">
        <v>3</v>
      </c>
      <c r="J195" s="285">
        <v>2</v>
      </c>
      <c r="K195" s="285"/>
      <c r="L195" s="279"/>
    </row>
    <row r="196" spans="1:26" ht="15.75" thickBot="1" x14ac:dyDescent="0.3">
      <c r="A196" s="286"/>
      <c r="B196" s="286"/>
      <c r="C196" s="286"/>
      <c r="D196" s="286"/>
      <c r="E196" s="286"/>
      <c r="F196" s="286"/>
      <c r="G196" s="286" t="s">
        <v>55</v>
      </c>
      <c r="H196" s="286"/>
      <c r="I196" s="286"/>
      <c r="J196" s="286"/>
      <c r="K196" s="286"/>
      <c r="L196" s="287"/>
    </row>
    <row r="197" spans="1:26" ht="15.75" thickBot="1" x14ac:dyDescent="0.3">
      <c r="A197" s="280" t="s">
        <v>68</v>
      </c>
      <c r="B197" s="186"/>
      <c r="C197" s="187"/>
      <c r="D197" s="186"/>
      <c r="E197" s="186"/>
      <c r="F197" s="186"/>
      <c r="G197" s="187"/>
      <c r="H197" s="187">
        <f>SUM(H193:H195)</f>
        <v>9</v>
      </c>
      <c r="I197" s="187"/>
      <c r="J197" s="187">
        <f>SUM(J193:J195)</f>
        <v>9</v>
      </c>
      <c r="K197" s="187"/>
      <c r="L197" s="188"/>
    </row>
    <row r="198" spans="1:26" x14ac:dyDescent="0.25">
      <c r="A198" s="3" t="s">
        <v>16</v>
      </c>
      <c r="B198" s="3" t="s">
        <v>59</v>
      </c>
      <c r="C198" s="62" t="s">
        <v>71</v>
      </c>
      <c r="D198" s="62"/>
      <c r="E198" s="62"/>
      <c r="F198" s="62"/>
      <c r="G198" s="62"/>
      <c r="H198" s="62"/>
      <c r="I198" s="62"/>
      <c r="J198" s="62"/>
      <c r="K198" s="62"/>
      <c r="L198" s="63"/>
    </row>
    <row r="199" spans="1:26" x14ac:dyDescent="0.25">
      <c r="A199" s="4"/>
      <c r="B199" s="4"/>
      <c r="C199" s="119"/>
      <c r="D199" s="119"/>
      <c r="E199" s="119">
        <v>0</v>
      </c>
      <c r="F199" s="119"/>
      <c r="G199" s="119"/>
      <c r="H199" s="119"/>
      <c r="I199" s="119"/>
      <c r="J199" s="119"/>
      <c r="K199" s="119"/>
      <c r="L199" s="67"/>
    </row>
    <row r="200" spans="1:26" x14ac:dyDescent="0.25">
      <c r="A200" s="4"/>
      <c r="B200" s="4"/>
      <c r="C200" s="119"/>
      <c r="D200" s="119"/>
      <c r="E200" s="119"/>
      <c r="F200" s="119"/>
      <c r="G200" s="119"/>
      <c r="H200" s="119"/>
      <c r="I200" s="119"/>
      <c r="J200" s="119"/>
      <c r="K200" s="119"/>
      <c r="L200" s="67"/>
    </row>
    <row r="201" spans="1:26" ht="15.75" thickBot="1" x14ac:dyDescent="0.3">
      <c r="A201" s="105"/>
      <c r="B201" s="105"/>
      <c r="C201" s="105"/>
      <c r="D201" s="105"/>
      <c r="E201" s="105"/>
      <c r="F201" s="105"/>
      <c r="G201" s="105"/>
      <c r="H201" s="105"/>
      <c r="I201" s="105"/>
      <c r="J201" s="105"/>
      <c r="K201" s="52"/>
      <c r="L201" s="64"/>
    </row>
    <row r="202" spans="1:26" x14ac:dyDescent="0.25">
      <c r="A202" s="89" t="s">
        <v>16</v>
      </c>
      <c r="B202" s="89" t="s">
        <v>14</v>
      </c>
      <c r="C202" s="341" t="s">
        <v>35</v>
      </c>
      <c r="D202" s="341"/>
      <c r="E202" s="341"/>
      <c r="F202" s="341"/>
      <c r="G202" s="341"/>
      <c r="H202" s="341"/>
      <c r="I202" s="341"/>
      <c r="J202" s="341"/>
      <c r="K202" s="341"/>
      <c r="L202" s="99"/>
    </row>
    <row r="203" spans="1:26" x14ac:dyDescent="0.25">
      <c r="A203" s="92"/>
      <c r="B203" s="92"/>
      <c r="C203" s="342">
        <v>0</v>
      </c>
      <c r="D203" s="342"/>
      <c r="E203" s="342"/>
      <c r="F203" s="342"/>
      <c r="G203" s="342"/>
      <c r="H203" s="342"/>
      <c r="I203" s="342"/>
      <c r="J203" s="342"/>
      <c r="K203" s="342"/>
      <c r="L203" s="100"/>
    </row>
    <row r="204" spans="1:26" s="11" customFormat="1" x14ac:dyDescent="0.25">
      <c r="A204" s="92"/>
      <c r="B204" s="92"/>
      <c r="C204" s="342"/>
      <c r="D204" s="342"/>
      <c r="E204" s="342"/>
      <c r="F204" s="342"/>
      <c r="G204" s="342"/>
      <c r="H204" s="342"/>
      <c r="I204" s="342"/>
      <c r="J204" s="342"/>
      <c r="K204" s="342"/>
      <c r="L204" s="100"/>
      <c r="N204" s="50"/>
      <c r="O204"/>
      <c r="P204"/>
      <c r="Q204" s="50"/>
      <c r="R204"/>
      <c r="S204" s="14"/>
      <c r="T204"/>
      <c r="U204"/>
      <c r="V204" s="50"/>
      <c r="W204" s="50"/>
      <c r="X204" s="270"/>
      <c r="Y204"/>
      <c r="Z204"/>
    </row>
    <row r="205" spans="1:26" s="11" customFormat="1" ht="15.75" thickBot="1" x14ac:dyDescent="0.3">
      <c r="A205" s="259"/>
      <c r="B205" s="259"/>
      <c r="C205" s="259"/>
      <c r="D205" s="259"/>
      <c r="E205" s="259"/>
      <c r="F205" s="259"/>
      <c r="G205" s="259"/>
      <c r="H205" s="259"/>
      <c r="I205" s="259"/>
      <c r="J205" s="259"/>
      <c r="K205" s="334"/>
      <c r="L205" s="150"/>
      <c r="N205" s="50"/>
      <c r="O205"/>
      <c r="P205"/>
      <c r="Q205" s="50"/>
      <c r="R205"/>
      <c r="S205" s="14"/>
      <c r="T205"/>
      <c r="U205"/>
      <c r="V205" s="50"/>
      <c r="W205" s="50"/>
      <c r="X205" s="270"/>
      <c r="Y205"/>
      <c r="Z205"/>
    </row>
    <row r="206" spans="1:26" s="11" customFormat="1" x14ac:dyDescent="0.25">
      <c r="A206" s="224" t="s">
        <v>16</v>
      </c>
      <c r="B206" s="224" t="s">
        <v>60</v>
      </c>
      <c r="C206" s="224" t="s">
        <v>1</v>
      </c>
      <c r="D206" s="224" t="s">
        <v>11</v>
      </c>
      <c r="E206" s="224" t="s">
        <v>239</v>
      </c>
      <c r="F206" s="224" t="s">
        <v>238</v>
      </c>
      <c r="G206" s="224" t="s">
        <v>64</v>
      </c>
      <c r="H206" s="224"/>
      <c r="I206" s="224" t="s">
        <v>36</v>
      </c>
      <c r="J206" s="224">
        <v>115</v>
      </c>
      <c r="K206" s="224"/>
      <c r="L206" s="319"/>
      <c r="N206" s="50"/>
      <c r="O206"/>
      <c r="P206"/>
      <c r="Q206" s="50"/>
      <c r="S206" s="14"/>
      <c r="V206" s="50"/>
      <c r="W206" s="50"/>
      <c r="X206" s="270"/>
      <c r="Y206"/>
      <c r="Z206"/>
    </row>
    <row r="207" spans="1:26" s="14" customFormat="1" x14ac:dyDescent="0.25">
      <c r="A207" s="302"/>
      <c r="B207" s="302"/>
      <c r="C207" s="302">
        <v>12</v>
      </c>
      <c r="D207" s="25">
        <v>78</v>
      </c>
      <c r="E207" s="25">
        <v>78</v>
      </c>
      <c r="F207" s="302">
        <v>0</v>
      </c>
      <c r="G207" s="302" t="s">
        <v>3</v>
      </c>
      <c r="H207" s="302">
        <v>63</v>
      </c>
      <c r="I207" s="302" t="s">
        <v>4</v>
      </c>
      <c r="J207" s="302">
        <v>2</v>
      </c>
      <c r="K207" s="302"/>
      <c r="L207" s="316"/>
      <c r="N207" s="50"/>
      <c r="O207"/>
      <c r="P207"/>
      <c r="Q207" s="50"/>
      <c r="R207" s="11"/>
      <c r="T207" s="11"/>
      <c r="U207" s="11"/>
      <c r="V207" s="50"/>
      <c r="W207" s="50"/>
      <c r="X207" s="270"/>
      <c r="Y207"/>
      <c r="Z207"/>
    </row>
    <row r="208" spans="1:26" s="14" customFormat="1" x14ac:dyDescent="0.25">
      <c r="A208" s="302"/>
      <c r="B208" s="302"/>
      <c r="C208" s="302"/>
      <c r="D208" s="302"/>
      <c r="E208" s="302"/>
      <c r="F208" s="302"/>
      <c r="G208" s="302" t="s">
        <v>5</v>
      </c>
      <c r="H208" s="302">
        <v>11</v>
      </c>
      <c r="I208" s="302">
        <v>3</v>
      </c>
      <c r="J208" s="302">
        <v>4</v>
      </c>
      <c r="K208" s="302"/>
      <c r="L208" s="316"/>
      <c r="N208" s="50"/>
      <c r="O208"/>
      <c r="P208" s="11"/>
      <c r="Q208" s="50"/>
      <c r="R208" s="11"/>
      <c r="T208" s="11"/>
      <c r="U208" s="11"/>
      <c r="V208" s="50"/>
      <c r="W208" s="50"/>
      <c r="X208" s="270"/>
      <c r="Y208"/>
      <c r="Z208"/>
    </row>
    <row r="209" spans="1:26" s="11" customFormat="1" x14ac:dyDescent="0.25">
      <c r="A209" s="302"/>
      <c r="B209" s="302"/>
      <c r="C209" s="302"/>
      <c r="D209" s="302"/>
      <c r="E209" s="302"/>
      <c r="F209" s="302"/>
      <c r="G209" s="302" t="s">
        <v>55</v>
      </c>
      <c r="H209" s="302">
        <v>52</v>
      </c>
      <c r="I209" s="302">
        <v>4</v>
      </c>
      <c r="J209" s="302">
        <v>0</v>
      </c>
      <c r="K209" s="302"/>
      <c r="L209" s="316"/>
      <c r="N209" s="50"/>
      <c r="O209"/>
      <c r="Q209" s="50"/>
      <c r="R209" s="14"/>
      <c r="S209" s="14"/>
      <c r="T209" s="14"/>
      <c r="U209" s="14"/>
      <c r="V209" s="50"/>
      <c r="W209" s="50"/>
      <c r="X209" s="270"/>
      <c r="Y209"/>
      <c r="Z209"/>
    </row>
    <row r="210" spans="1:26" x14ac:dyDescent="0.25">
      <c r="A210" s="302"/>
      <c r="B210" s="302"/>
      <c r="C210" s="302"/>
      <c r="D210" s="302"/>
      <c r="E210" s="302"/>
      <c r="F210" s="302"/>
      <c r="G210" s="302"/>
      <c r="H210" s="302"/>
      <c r="I210" s="302">
        <v>6</v>
      </c>
      <c r="J210" s="302">
        <v>1</v>
      </c>
      <c r="K210" s="302"/>
      <c r="L210" s="317" t="s">
        <v>22</v>
      </c>
      <c r="P210" s="11"/>
      <c r="R210" s="14"/>
      <c r="T210" s="14"/>
      <c r="U210" s="14"/>
    </row>
    <row r="211" spans="1:26" s="14" customFormat="1" x14ac:dyDescent="0.25">
      <c r="A211" s="302"/>
      <c r="B211" s="302"/>
      <c r="C211" s="302"/>
      <c r="D211" s="302"/>
      <c r="E211" s="302"/>
      <c r="F211" s="302"/>
      <c r="G211" s="302"/>
      <c r="H211" s="302"/>
      <c r="I211" s="302">
        <v>7</v>
      </c>
      <c r="J211" s="302">
        <v>1</v>
      </c>
      <c r="K211" s="302"/>
      <c r="L211" s="316" t="s">
        <v>23</v>
      </c>
      <c r="N211" s="50"/>
      <c r="O211" s="11"/>
      <c r="Q211" s="50"/>
      <c r="R211" s="11"/>
      <c r="T211" s="11"/>
      <c r="U211" s="11"/>
      <c r="V211" s="50"/>
      <c r="W211" s="50"/>
      <c r="X211" s="270"/>
      <c r="Y211"/>
      <c r="Z211"/>
    </row>
    <row r="212" spans="1:26" s="14" customFormat="1" x14ac:dyDescent="0.25">
      <c r="A212" s="302"/>
      <c r="B212" s="302"/>
      <c r="C212" s="302"/>
      <c r="D212" s="302"/>
      <c r="E212" s="302"/>
      <c r="F212" s="302"/>
      <c r="G212" s="302"/>
      <c r="H212" s="302"/>
      <c r="I212" s="318">
        <v>11</v>
      </c>
      <c r="J212" s="318">
        <v>3</v>
      </c>
      <c r="K212" s="302"/>
      <c r="L212" s="316" t="s">
        <v>24</v>
      </c>
      <c r="N212" s="50"/>
      <c r="O212" s="11"/>
      <c r="Q212" s="50"/>
      <c r="R212"/>
      <c r="T212"/>
      <c r="U212"/>
      <c r="V212" s="50"/>
      <c r="W212" s="50"/>
      <c r="X212" s="270"/>
      <c r="Y212" s="11"/>
      <c r="Z212" s="11"/>
    </row>
    <row r="213" spans="1:26" ht="15.75" thickBot="1" x14ac:dyDescent="0.3">
      <c r="A213" s="320" t="s">
        <v>69</v>
      </c>
      <c r="B213" s="321"/>
      <c r="C213" s="322"/>
      <c r="D213" s="322"/>
      <c r="E213" s="322"/>
      <c r="F213" s="322"/>
      <c r="G213" s="322"/>
      <c r="H213" s="322">
        <f>SUM(H206:H212)</f>
        <v>126</v>
      </c>
      <c r="I213" s="322"/>
      <c r="J213" s="322">
        <f>SUM(J206:J212)</f>
        <v>126</v>
      </c>
      <c r="K213" s="322"/>
      <c r="L213" s="323" t="s">
        <v>17</v>
      </c>
      <c r="O213" s="11"/>
      <c r="P213" s="11"/>
      <c r="R213" s="14"/>
      <c r="T213" s="14"/>
      <c r="U213" s="14"/>
      <c r="Y213" s="11"/>
      <c r="Z213" s="11"/>
    </row>
    <row r="214" spans="1:26" s="14" customFormat="1" x14ac:dyDescent="0.25">
      <c r="A214" s="5" t="s">
        <v>16</v>
      </c>
      <c r="B214" s="5" t="s">
        <v>60</v>
      </c>
      <c r="C214" s="65" t="s">
        <v>71</v>
      </c>
      <c r="D214" s="65"/>
      <c r="E214" s="65"/>
      <c r="F214" s="65"/>
      <c r="G214" s="65"/>
      <c r="H214" s="65"/>
      <c r="I214" s="65"/>
      <c r="J214" s="65"/>
      <c r="K214" s="65"/>
      <c r="L214" s="66"/>
      <c r="N214" s="50"/>
      <c r="P214"/>
      <c r="Q214" s="50"/>
      <c r="V214" s="50"/>
      <c r="W214" s="50"/>
      <c r="X214" s="270"/>
      <c r="Y214" s="11"/>
      <c r="Z214" s="11"/>
    </row>
    <row r="215" spans="1:26" x14ac:dyDescent="0.25">
      <c r="A215" s="4"/>
      <c r="B215" s="4"/>
      <c r="C215" s="119"/>
      <c r="D215" s="119"/>
      <c r="E215" s="119">
        <v>0</v>
      </c>
      <c r="F215" s="119"/>
      <c r="G215" s="119"/>
      <c r="H215" s="119"/>
      <c r="I215" s="119"/>
      <c r="J215" s="119"/>
      <c r="K215" s="119"/>
      <c r="L215" s="67"/>
      <c r="O215" s="14"/>
      <c r="P215" s="14"/>
      <c r="Y215" s="14"/>
      <c r="Z215" s="14"/>
    </row>
    <row r="216" spans="1:26" s="14" customFormat="1" x14ac:dyDescent="0.25">
      <c r="A216" s="4"/>
      <c r="B216" s="4"/>
      <c r="C216" s="119"/>
      <c r="D216" s="119"/>
      <c r="E216" s="119"/>
      <c r="F216" s="119"/>
      <c r="G216" s="119"/>
      <c r="H216" s="119"/>
      <c r="I216" s="119"/>
      <c r="J216" s="119"/>
      <c r="K216" s="119"/>
      <c r="L216" s="67"/>
      <c r="N216" s="50"/>
      <c r="O216" s="11"/>
      <c r="Q216" s="50"/>
      <c r="R216"/>
      <c r="T216"/>
      <c r="U216"/>
      <c r="V216" s="50"/>
      <c r="W216" s="50"/>
      <c r="X216" s="270"/>
    </row>
    <row r="217" spans="1:26" ht="15.75" thickBot="1" x14ac:dyDescent="0.3">
      <c r="A217" s="105"/>
      <c r="B217" s="105"/>
      <c r="C217" s="105"/>
      <c r="D217" s="105"/>
      <c r="E217" s="105"/>
      <c r="F217" s="105"/>
      <c r="G217" s="105"/>
      <c r="H217" s="105"/>
      <c r="I217" s="105"/>
      <c r="J217" s="105"/>
      <c r="K217" s="52"/>
      <c r="L217" s="64"/>
      <c r="Y217" s="11"/>
      <c r="Z217" s="11"/>
    </row>
    <row r="218" spans="1:26" x14ac:dyDescent="0.25">
      <c r="A218" s="89" t="s">
        <v>16</v>
      </c>
      <c r="B218" s="89" t="s">
        <v>60</v>
      </c>
      <c r="C218" s="341" t="s">
        <v>35</v>
      </c>
      <c r="D218" s="341"/>
      <c r="E218" s="341"/>
      <c r="F218" s="341"/>
      <c r="G218" s="341"/>
      <c r="H218" s="341"/>
      <c r="I218" s="341"/>
      <c r="J218" s="341"/>
      <c r="K218" s="341"/>
      <c r="L218" s="99"/>
      <c r="O218" s="14"/>
      <c r="R218" s="14"/>
      <c r="T218" s="14"/>
      <c r="U218" s="14"/>
      <c r="V218" s="14"/>
      <c r="W218" s="14"/>
    </row>
    <row r="219" spans="1:26" s="14" customFormat="1" x14ac:dyDescent="0.25">
      <c r="A219" s="92"/>
      <c r="B219" s="92"/>
      <c r="C219" s="342">
        <v>0</v>
      </c>
      <c r="D219" s="342"/>
      <c r="E219" s="342"/>
      <c r="F219" s="342"/>
      <c r="G219" s="342"/>
      <c r="H219" s="342"/>
      <c r="I219" s="342"/>
      <c r="J219" s="342"/>
      <c r="K219" s="342"/>
      <c r="L219" s="100"/>
      <c r="N219" s="50"/>
      <c r="O219"/>
      <c r="P219"/>
      <c r="Q219" s="50"/>
      <c r="X219" s="270"/>
    </row>
    <row r="220" spans="1:26" s="14" customFormat="1" x14ac:dyDescent="0.25">
      <c r="A220" s="92"/>
      <c r="B220" s="92"/>
      <c r="C220" s="342"/>
      <c r="D220" s="342"/>
      <c r="E220" s="342"/>
      <c r="F220" s="342"/>
      <c r="G220" s="342"/>
      <c r="H220" s="342"/>
      <c r="I220" s="342"/>
      <c r="J220" s="342"/>
      <c r="K220" s="342"/>
      <c r="L220" s="100"/>
      <c r="N220" s="50"/>
      <c r="X220" s="270"/>
    </row>
    <row r="221" spans="1:26" s="14" customFormat="1" ht="15.75" thickBot="1" x14ac:dyDescent="0.3">
      <c r="A221" s="336"/>
      <c r="B221" s="336"/>
      <c r="C221" s="336"/>
      <c r="D221" s="336"/>
      <c r="E221" s="336"/>
      <c r="F221" s="336"/>
      <c r="G221" s="336"/>
      <c r="H221" s="336"/>
      <c r="I221" s="336"/>
      <c r="J221" s="336"/>
      <c r="K221" s="337"/>
      <c r="L221" s="338"/>
      <c r="N221" s="50"/>
      <c r="R221"/>
      <c r="T221"/>
      <c r="U221"/>
      <c r="V221" s="50"/>
      <c r="W221" s="50"/>
      <c r="X221" s="270"/>
      <c r="Y221"/>
      <c r="Z221"/>
    </row>
    <row r="222" spans="1:26" ht="15.75" thickBot="1" x14ac:dyDescent="0.3">
      <c r="A222" s="206"/>
      <c r="B222" s="155"/>
      <c r="C222" s="155"/>
      <c r="D222" s="155"/>
      <c r="E222" s="155"/>
      <c r="F222" s="155"/>
      <c r="G222" s="155"/>
      <c r="H222" s="155"/>
      <c r="I222" s="155"/>
      <c r="J222" s="155"/>
      <c r="K222" s="156"/>
      <c r="L222" s="157"/>
      <c r="O222" s="14"/>
      <c r="P222" s="14"/>
      <c r="Q222" s="14"/>
      <c r="R222" s="14"/>
      <c r="T222" s="14"/>
      <c r="U222" s="14"/>
      <c r="V222" s="14"/>
      <c r="W222" s="14"/>
      <c r="Y222" s="14"/>
      <c r="Z222" s="14"/>
    </row>
    <row r="223" spans="1:26" s="14" customFormat="1" x14ac:dyDescent="0.25">
      <c r="A223" s="282" t="s">
        <v>26</v>
      </c>
      <c r="B223" s="282" t="s">
        <v>14</v>
      </c>
      <c r="C223" s="282" t="s">
        <v>10</v>
      </c>
      <c r="D223" s="282" t="s">
        <v>11</v>
      </c>
      <c r="E223" s="282" t="s">
        <v>73</v>
      </c>
      <c r="F223" s="282" t="s">
        <v>238</v>
      </c>
      <c r="G223" s="282" t="s">
        <v>47</v>
      </c>
      <c r="H223" s="282"/>
      <c r="I223" s="282" t="s">
        <v>36</v>
      </c>
      <c r="J223" s="282">
        <v>5</v>
      </c>
      <c r="K223" s="282"/>
      <c r="L223" s="288" t="s">
        <v>18</v>
      </c>
      <c r="N223" s="50"/>
      <c r="O223"/>
      <c r="P223"/>
      <c r="Q223" s="50"/>
      <c r="X223" s="270"/>
      <c r="Y223"/>
      <c r="Z223"/>
    </row>
    <row r="224" spans="1:26" s="14" customFormat="1" x14ac:dyDescent="0.25">
      <c r="A224" s="285"/>
      <c r="B224" s="285"/>
      <c r="C224" s="285">
        <v>4</v>
      </c>
      <c r="D224" s="285">
        <v>12</v>
      </c>
      <c r="E224" s="285">
        <v>8</v>
      </c>
      <c r="F224" s="285">
        <v>4</v>
      </c>
      <c r="G224" s="285" t="s">
        <v>3</v>
      </c>
      <c r="H224" s="285">
        <v>11</v>
      </c>
      <c r="I224" s="285" t="s">
        <v>12</v>
      </c>
      <c r="J224" s="285">
        <v>1</v>
      </c>
      <c r="K224" s="285"/>
      <c r="L224" s="289" t="s">
        <v>19</v>
      </c>
      <c r="N224" s="50"/>
      <c r="X224" s="270"/>
    </row>
    <row r="225" spans="1:26" s="14" customFormat="1" x14ac:dyDescent="0.25">
      <c r="A225" s="285"/>
      <c r="B225" s="285"/>
      <c r="C225" s="285"/>
      <c r="D225" s="285"/>
      <c r="E225" s="285"/>
      <c r="F225" s="285"/>
      <c r="G225" s="285" t="s">
        <v>5</v>
      </c>
      <c r="H225" s="285">
        <v>0</v>
      </c>
      <c r="I225" s="285">
        <v>3</v>
      </c>
      <c r="J225" s="285">
        <v>1</v>
      </c>
      <c r="K225" s="285"/>
      <c r="L225" s="289" t="s">
        <v>20</v>
      </c>
      <c r="N225" s="50"/>
      <c r="R225"/>
      <c r="T225"/>
      <c r="U225"/>
      <c r="V225" s="50"/>
      <c r="W225" s="50"/>
      <c r="X225" s="270"/>
      <c r="Y225"/>
      <c r="Z225"/>
    </row>
    <row r="226" spans="1:26" x14ac:dyDescent="0.25">
      <c r="A226" s="285"/>
      <c r="B226" s="285"/>
      <c r="C226" s="285"/>
      <c r="D226" s="285"/>
      <c r="E226" s="285"/>
      <c r="F226" s="285"/>
      <c r="G226" s="285" t="s">
        <v>55</v>
      </c>
      <c r="H226" s="285">
        <v>0</v>
      </c>
      <c r="I226" s="285">
        <v>8</v>
      </c>
      <c r="J226" s="285">
        <v>2</v>
      </c>
      <c r="K226" s="285"/>
      <c r="L226" s="289" t="s">
        <v>21</v>
      </c>
      <c r="O226" s="14"/>
      <c r="P226" s="14"/>
      <c r="Q226" s="14"/>
    </row>
    <row r="227" spans="1:26" x14ac:dyDescent="0.25">
      <c r="A227" s="285"/>
      <c r="B227" s="285"/>
      <c r="C227" s="285"/>
      <c r="D227" s="285"/>
      <c r="E227" s="285"/>
      <c r="F227" s="285"/>
      <c r="G227" s="285"/>
      <c r="H227" s="285"/>
      <c r="I227" s="285">
        <v>9</v>
      </c>
      <c r="J227" s="285">
        <v>1</v>
      </c>
      <c r="K227" s="285"/>
      <c r="L227" s="279" t="s">
        <v>203</v>
      </c>
      <c r="Y227" s="14"/>
      <c r="Z227" s="14"/>
    </row>
    <row r="228" spans="1:26" x14ac:dyDescent="0.25">
      <c r="A228" s="285"/>
      <c r="B228" s="285"/>
      <c r="C228" s="285"/>
      <c r="D228" s="285"/>
      <c r="E228" s="285"/>
      <c r="F228" s="285"/>
      <c r="G228" s="285"/>
      <c r="H228" s="285"/>
      <c r="I228" s="285">
        <v>11</v>
      </c>
      <c r="J228" s="285">
        <v>1</v>
      </c>
      <c r="K228" s="285"/>
      <c r="L228" s="279"/>
      <c r="R228" s="14"/>
      <c r="T228" s="14"/>
      <c r="U228" s="14"/>
      <c r="V228" s="14"/>
      <c r="W228" s="14"/>
      <c r="Y228" s="14"/>
      <c r="Z228" s="14"/>
    </row>
    <row r="229" spans="1:26" s="14" customFormat="1" ht="15.75" thickBot="1" x14ac:dyDescent="0.3">
      <c r="A229" s="117" t="s">
        <v>68</v>
      </c>
      <c r="B229" s="136"/>
      <c r="C229" s="137"/>
      <c r="D229" s="136"/>
      <c r="E229" s="136"/>
      <c r="F229" s="136"/>
      <c r="G229" s="137"/>
      <c r="H229" s="137">
        <f t="shared" ref="H229" si="15">SUM(H223:H228)</f>
        <v>11</v>
      </c>
      <c r="I229" s="137"/>
      <c r="J229" s="137">
        <f>SUM(J223:J228)</f>
        <v>11</v>
      </c>
      <c r="K229" s="137"/>
      <c r="L229" s="118"/>
      <c r="N229" s="50"/>
      <c r="O229"/>
      <c r="P229"/>
      <c r="Q229" s="50"/>
      <c r="R229"/>
      <c r="T229"/>
      <c r="U229"/>
      <c r="V229" s="50"/>
      <c r="W229" s="50"/>
      <c r="X229" s="270"/>
    </row>
    <row r="230" spans="1:26" x14ac:dyDescent="0.25">
      <c r="A230" s="5" t="s">
        <v>26</v>
      </c>
      <c r="B230" s="5" t="s">
        <v>60</v>
      </c>
      <c r="C230" s="65" t="s">
        <v>71</v>
      </c>
      <c r="D230" s="65"/>
      <c r="E230" s="65"/>
      <c r="F230" s="65"/>
      <c r="G230" s="65"/>
      <c r="H230" s="65"/>
      <c r="I230" s="65"/>
      <c r="J230" s="65"/>
      <c r="K230" s="65"/>
      <c r="L230" s="66"/>
      <c r="O230" s="14"/>
      <c r="P230" s="14"/>
      <c r="Q230" s="14"/>
    </row>
    <row r="231" spans="1:26" x14ac:dyDescent="0.25">
      <c r="A231" s="4"/>
      <c r="B231" s="4"/>
      <c r="C231" s="119"/>
      <c r="D231" s="119"/>
      <c r="E231" s="119">
        <v>0</v>
      </c>
      <c r="F231" s="119"/>
      <c r="G231" s="119"/>
      <c r="H231" s="119"/>
      <c r="I231" s="119"/>
      <c r="J231" s="119"/>
      <c r="K231" s="119"/>
      <c r="L231" s="67"/>
      <c r="Y231" s="14"/>
      <c r="Z231" s="14"/>
    </row>
    <row r="232" spans="1:26" x14ac:dyDescent="0.25">
      <c r="A232" s="4"/>
      <c r="B232" s="4"/>
      <c r="C232" s="119"/>
      <c r="D232" s="119"/>
      <c r="E232" s="119"/>
      <c r="F232" s="119"/>
      <c r="G232" s="119"/>
      <c r="H232" s="119"/>
      <c r="I232" s="119"/>
      <c r="J232" s="119"/>
      <c r="K232" s="119"/>
      <c r="L232" s="67"/>
      <c r="Y232" s="14"/>
      <c r="Z232" s="14"/>
    </row>
    <row r="233" spans="1:26" ht="15.75" thickBot="1" x14ac:dyDescent="0.3">
      <c r="A233" s="105"/>
      <c r="B233" s="105"/>
      <c r="C233" s="105"/>
      <c r="D233" s="105"/>
      <c r="E233" s="105"/>
      <c r="F233" s="105"/>
      <c r="G233" s="105"/>
      <c r="H233" s="105"/>
      <c r="I233" s="105"/>
      <c r="J233" s="105"/>
      <c r="K233" s="52"/>
      <c r="L233" s="64"/>
      <c r="Y233" s="14"/>
      <c r="Z233" s="14"/>
    </row>
    <row r="234" spans="1:26" x14ac:dyDescent="0.25">
      <c r="A234" s="303" t="s">
        <v>26</v>
      </c>
      <c r="B234" s="303" t="s">
        <v>14</v>
      </c>
      <c r="C234" s="343" t="s">
        <v>35</v>
      </c>
      <c r="D234" s="343"/>
      <c r="E234" s="343"/>
      <c r="F234" s="343"/>
      <c r="G234" s="303"/>
      <c r="H234" s="343"/>
      <c r="I234" s="343"/>
      <c r="J234" s="343"/>
      <c r="K234" s="343"/>
      <c r="L234" s="305"/>
      <c r="R234" s="14"/>
      <c r="T234" s="14"/>
      <c r="U234" s="14"/>
    </row>
    <row r="235" spans="1:26" x14ac:dyDescent="0.25">
      <c r="A235" s="92"/>
      <c r="B235" s="92"/>
      <c r="C235" s="342">
        <v>39</v>
      </c>
      <c r="D235" s="91"/>
      <c r="E235" s="91"/>
      <c r="F235" s="91"/>
      <c r="G235" s="92" t="s">
        <v>3</v>
      </c>
      <c r="H235" s="342">
        <v>41</v>
      </c>
      <c r="I235" s="342" t="s">
        <v>36</v>
      </c>
      <c r="J235" s="342">
        <v>47</v>
      </c>
      <c r="K235" s="342"/>
      <c r="L235" s="100"/>
    </row>
    <row r="236" spans="1:26" x14ac:dyDescent="0.25">
      <c r="A236" s="92"/>
      <c r="B236" s="92"/>
      <c r="C236" s="342"/>
      <c r="D236" s="342"/>
      <c r="E236" s="342"/>
      <c r="F236" s="342"/>
      <c r="G236" s="92" t="s">
        <v>5</v>
      </c>
      <c r="H236" s="342">
        <v>6</v>
      </c>
      <c r="I236" s="342"/>
      <c r="J236" s="342"/>
      <c r="K236" s="342"/>
      <c r="L236" s="100"/>
      <c r="O236" s="14"/>
      <c r="P236" s="14"/>
    </row>
    <row r="237" spans="1:26" x14ac:dyDescent="0.25">
      <c r="A237" s="92"/>
      <c r="B237" s="92"/>
      <c r="C237" s="342"/>
      <c r="D237" s="342"/>
      <c r="E237" s="342"/>
      <c r="F237" s="342"/>
      <c r="G237" s="92" t="s">
        <v>55</v>
      </c>
      <c r="H237" s="342"/>
      <c r="I237" s="342"/>
      <c r="J237" s="342"/>
      <c r="K237" s="342"/>
      <c r="L237" s="100"/>
      <c r="Y237" s="14"/>
      <c r="Z237" s="14"/>
    </row>
    <row r="238" spans="1:26" ht="15.75" thickBot="1" x14ac:dyDescent="0.3">
      <c r="A238" s="259" t="s">
        <v>168</v>
      </c>
      <c r="B238" s="259"/>
      <c r="C238" s="259"/>
      <c r="D238" s="259"/>
      <c r="E238" s="259"/>
      <c r="F238" s="259"/>
      <c r="G238" s="93"/>
      <c r="H238" s="259">
        <f>SUM(H235:H237)</f>
        <v>47</v>
      </c>
      <c r="I238" s="259"/>
      <c r="J238" s="259">
        <f t="shared" ref="J238" si="16">SUM(J235:J237)</f>
        <v>47</v>
      </c>
      <c r="K238" s="334"/>
      <c r="L238" s="150"/>
    </row>
    <row r="239" spans="1:26" x14ac:dyDescent="0.25">
      <c r="A239" s="23" t="s">
        <v>26</v>
      </c>
      <c r="B239" s="23" t="s">
        <v>60</v>
      </c>
      <c r="C239" s="23" t="s">
        <v>10</v>
      </c>
      <c r="D239" s="23" t="s">
        <v>11</v>
      </c>
      <c r="E239" s="23" t="s">
        <v>73</v>
      </c>
      <c r="F239" s="23" t="s">
        <v>240</v>
      </c>
      <c r="G239" s="23" t="s">
        <v>47</v>
      </c>
      <c r="H239" s="23"/>
      <c r="I239" s="308" t="s">
        <v>36</v>
      </c>
      <c r="J239" s="308">
        <v>49</v>
      </c>
      <c r="K239" s="308"/>
      <c r="L239" s="110"/>
    </row>
    <row r="240" spans="1:26" x14ac:dyDescent="0.25">
      <c r="A240" s="26"/>
      <c r="B240" s="26"/>
      <c r="C240" s="26">
        <v>13</v>
      </c>
      <c r="D240" s="26">
        <v>60</v>
      </c>
      <c r="E240" s="26">
        <v>46</v>
      </c>
      <c r="F240" s="26">
        <v>14</v>
      </c>
      <c r="G240" s="26" t="s">
        <v>3</v>
      </c>
      <c r="H240" s="26">
        <v>57</v>
      </c>
      <c r="I240" s="27" t="s">
        <v>12</v>
      </c>
      <c r="J240" s="27">
        <v>2</v>
      </c>
      <c r="K240" s="27"/>
      <c r="L240" s="316" t="s">
        <v>202</v>
      </c>
    </row>
    <row r="241" spans="1:26" s="14" customFormat="1" x14ac:dyDescent="0.25">
      <c r="A241" s="26"/>
      <c r="B241" s="25"/>
      <c r="C241" s="26"/>
      <c r="D241" s="25"/>
      <c r="E241" s="25"/>
      <c r="F241" s="25"/>
      <c r="G241" s="26" t="s">
        <v>5</v>
      </c>
      <c r="H241" s="26">
        <v>0</v>
      </c>
      <c r="I241" s="27">
        <v>4</v>
      </c>
      <c r="J241" s="27">
        <v>1</v>
      </c>
      <c r="K241" s="27"/>
      <c r="L241" s="111"/>
      <c r="N241" s="50"/>
      <c r="O241"/>
      <c r="P241"/>
      <c r="Q241" s="50"/>
      <c r="R241"/>
      <c r="T241"/>
      <c r="U241"/>
      <c r="V241" s="50"/>
      <c r="W241" s="50"/>
      <c r="X241" s="270"/>
      <c r="Y241"/>
      <c r="Z241"/>
    </row>
    <row r="242" spans="1:26" x14ac:dyDescent="0.25">
      <c r="A242" s="26"/>
      <c r="B242" s="25"/>
      <c r="C242" s="26"/>
      <c r="D242" s="25"/>
      <c r="E242" s="25"/>
      <c r="F242" s="25"/>
      <c r="G242" s="26" t="s">
        <v>55</v>
      </c>
      <c r="H242" s="26">
        <v>5</v>
      </c>
      <c r="I242" s="27">
        <v>7</v>
      </c>
      <c r="J242" s="27">
        <v>3</v>
      </c>
      <c r="K242" s="27"/>
      <c r="L242" s="111"/>
    </row>
    <row r="243" spans="1:26" x14ac:dyDescent="0.25">
      <c r="A243" s="26"/>
      <c r="B243" s="25"/>
      <c r="C243" s="26"/>
      <c r="D243" s="25"/>
      <c r="E243" s="25"/>
      <c r="F243" s="25"/>
      <c r="G243" s="26"/>
      <c r="H243" s="26"/>
      <c r="I243" s="27">
        <v>8</v>
      </c>
      <c r="J243" s="27">
        <v>6</v>
      </c>
      <c r="K243" s="27"/>
      <c r="L243" s="111"/>
    </row>
    <row r="244" spans="1:26" x14ac:dyDescent="0.25">
      <c r="A244" s="26"/>
      <c r="B244" s="25"/>
      <c r="C244" s="26"/>
      <c r="D244" s="25"/>
      <c r="E244" s="25"/>
      <c r="F244" s="25"/>
      <c r="G244" s="26"/>
      <c r="H244" s="26"/>
      <c r="I244" s="27">
        <v>11</v>
      </c>
      <c r="J244" s="27">
        <v>1</v>
      </c>
      <c r="K244" s="27"/>
      <c r="L244" s="111"/>
    </row>
    <row r="245" spans="1:26" ht="15.75" thickBot="1" x14ac:dyDescent="0.3">
      <c r="A245" s="134" t="s">
        <v>69</v>
      </c>
      <c r="B245" s="143"/>
      <c r="C245" s="134"/>
      <c r="D245" s="143"/>
      <c r="E245" s="143"/>
      <c r="F245" s="143"/>
      <c r="G245" s="134"/>
      <c r="H245" s="134">
        <f>SUM(H240:H244)</f>
        <v>62</v>
      </c>
      <c r="I245" s="134"/>
      <c r="J245" s="134">
        <f>SUM(J239:J244)</f>
        <v>62</v>
      </c>
      <c r="K245" s="134"/>
      <c r="L245" s="135"/>
    </row>
    <row r="246" spans="1:26" x14ac:dyDescent="0.25">
      <c r="A246" s="5" t="s">
        <v>26</v>
      </c>
      <c r="B246" s="5" t="s">
        <v>60</v>
      </c>
      <c r="C246" s="65" t="s">
        <v>103</v>
      </c>
      <c r="D246" s="65"/>
      <c r="E246" s="65"/>
      <c r="F246" s="65"/>
      <c r="G246" s="5" t="s">
        <v>47</v>
      </c>
      <c r="H246" s="65"/>
      <c r="I246" s="65" t="s">
        <v>104</v>
      </c>
      <c r="J246" s="65">
        <v>11</v>
      </c>
      <c r="K246" s="65"/>
      <c r="L246" s="66" t="s">
        <v>201</v>
      </c>
      <c r="R246" s="14"/>
      <c r="T246" s="14"/>
      <c r="U246" s="14"/>
      <c r="V246" s="14"/>
      <c r="W246" s="14"/>
    </row>
    <row r="247" spans="1:26" x14ac:dyDescent="0.25">
      <c r="A247" s="4"/>
      <c r="B247" s="4"/>
      <c r="C247" s="119"/>
      <c r="D247" s="119">
        <v>14</v>
      </c>
      <c r="E247" s="119">
        <v>13</v>
      </c>
      <c r="F247" s="119"/>
      <c r="G247" s="4" t="s">
        <v>3</v>
      </c>
      <c r="H247" s="119">
        <v>10</v>
      </c>
      <c r="I247" s="119">
        <v>8</v>
      </c>
      <c r="J247" s="119">
        <v>1</v>
      </c>
      <c r="K247" s="119"/>
      <c r="L247" s="67"/>
    </row>
    <row r="248" spans="1:26" x14ac:dyDescent="0.25">
      <c r="A248" s="4"/>
      <c r="B248" s="4"/>
      <c r="C248" s="119"/>
      <c r="D248" s="119"/>
      <c r="E248" s="119"/>
      <c r="F248" s="119"/>
      <c r="G248" s="4" t="s">
        <v>5</v>
      </c>
      <c r="H248" s="119">
        <v>0</v>
      </c>
      <c r="I248" s="119">
        <v>4</v>
      </c>
      <c r="J248" s="119">
        <v>1</v>
      </c>
      <c r="K248" s="119"/>
      <c r="L248" s="67"/>
      <c r="O248" s="14"/>
      <c r="P248" s="14"/>
      <c r="Q248" s="14"/>
    </row>
    <row r="249" spans="1:26" x14ac:dyDescent="0.25">
      <c r="A249" s="40"/>
      <c r="B249" s="40"/>
      <c r="C249" s="174"/>
      <c r="D249" s="174"/>
      <c r="E249" s="174"/>
      <c r="F249" s="174"/>
      <c r="G249" s="40" t="s">
        <v>55</v>
      </c>
      <c r="H249" s="174">
        <v>3</v>
      </c>
      <c r="I249" s="174"/>
      <c r="J249" s="174"/>
      <c r="K249" s="174"/>
      <c r="L249" s="85"/>
      <c r="Y249" s="14"/>
      <c r="Z249" s="14"/>
    </row>
    <row r="250" spans="1:26" ht="15.75" thickBot="1" x14ac:dyDescent="0.3">
      <c r="A250" s="273" t="s">
        <v>171</v>
      </c>
      <c r="B250" s="273"/>
      <c r="C250" s="273"/>
      <c r="D250" s="273"/>
      <c r="E250" s="273"/>
      <c r="F250" s="273"/>
      <c r="G250" s="233"/>
      <c r="H250" s="273">
        <f>SUM(H247:H249)</f>
        <v>13</v>
      </c>
      <c r="I250" s="273"/>
      <c r="J250" s="273">
        <f>SUM(J246:J249)</f>
        <v>13</v>
      </c>
      <c r="K250" s="274"/>
      <c r="L250" s="235"/>
    </row>
    <row r="251" spans="1:26" s="270" customFormat="1" x14ac:dyDescent="0.25">
      <c r="A251" s="3" t="s">
        <v>26</v>
      </c>
      <c r="B251" s="3" t="s">
        <v>60</v>
      </c>
      <c r="C251" s="62" t="s">
        <v>71</v>
      </c>
      <c r="D251" s="62"/>
      <c r="E251" s="62"/>
      <c r="F251" s="62"/>
      <c r="G251" s="62"/>
      <c r="H251" s="62"/>
      <c r="I251" s="62"/>
      <c r="J251" s="62"/>
      <c r="K251" s="62"/>
      <c r="L251" s="63" t="s">
        <v>200</v>
      </c>
      <c r="N251" s="271"/>
      <c r="O251"/>
      <c r="P251"/>
      <c r="Q251" s="50"/>
      <c r="R251"/>
      <c r="S251" s="14"/>
      <c r="T251"/>
      <c r="U251"/>
      <c r="V251" s="50"/>
      <c r="W251" s="50"/>
      <c r="Y251"/>
      <c r="Z251"/>
    </row>
    <row r="252" spans="1:26" x14ac:dyDescent="0.25">
      <c r="A252" s="4"/>
      <c r="B252" s="4"/>
      <c r="C252" s="119"/>
      <c r="D252" s="119"/>
      <c r="E252" s="119">
        <v>0</v>
      </c>
      <c r="F252" s="119"/>
      <c r="G252" s="119"/>
      <c r="H252" s="119"/>
      <c r="I252" s="119"/>
      <c r="J252" s="119"/>
      <c r="K252" s="119"/>
      <c r="L252" s="67"/>
    </row>
    <row r="253" spans="1:26" x14ac:dyDescent="0.25">
      <c r="A253" s="4"/>
      <c r="B253" s="4"/>
      <c r="C253" s="119"/>
      <c r="D253" s="119"/>
      <c r="E253" s="119"/>
      <c r="F253" s="119"/>
      <c r="G253" s="119"/>
      <c r="H253" s="119"/>
      <c r="I253" s="119"/>
      <c r="J253" s="119"/>
      <c r="K253" s="119"/>
      <c r="L253" s="67"/>
    </row>
    <row r="254" spans="1:26" s="14" customFormat="1" ht="15.75" thickBot="1" x14ac:dyDescent="0.3">
      <c r="A254" s="105"/>
      <c r="B254" s="105"/>
      <c r="C254" s="105"/>
      <c r="D254" s="105"/>
      <c r="E254" s="105"/>
      <c r="F254" s="105"/>
      <c r="G254" s="105"/>
      <c r="H254" s="105"/>
      <c r="I254" s="105"/>
      <c r="J254" s="105"/>
      <c r="K254" s="52"/>
      <c r="L254" s="64"/>
      <c r="N254" s="50"/>
      <c r="O254"/>
      <c r="P254"/>
      <c r="Q254" s="50"/>
      <c r="R254"/>
      <c r="T254"/>
      <c r="U254"/>
      <c r="V254" s="50"/>
      <c r="W254" s="50"/>
      <c r="X254" s="270"/>
      <c r="Y254"/>
      <c r="Z254"/>
    </row>
    <row r="255" spans="1:26" x14ac:dyDescent="0.25">
      <c r="A255" s="89" t="s">
        <v>26</v>
      </c>
      <c r="B255" s="89" t="s">
        <v>60</v>
      </c>
      <c r="C255" s="341" t="s">
        <v>35</v>
      </c>
      <c r="D255" s="341"/>
      <c r="E255" s="341"/>
      <c r="F255" s="341"/>
      <c r="G255" s="89"/>
      <c r="H255" s="341"/>
      <c r="I255" s="341"/>
      <c r="J255" s="341"/>
      <c r="K255" s="341"/>
      <c r="L255" s="99"/>
    </row>
    <row r="256" spans="1:26" s="14" customFormat="1" x14ac:dyDescent="0.25">
      <c r="A256" s="92"/>
      <c r="B256" s="92"/>
      <c r="C256" s="342">
        <v>0</v>
      </c>
      <c r="D256" s="91"/>
      <c r="E256" s="91"/>
      <c r="F256" s="91"/>
      <c r="G256" s="92"/>
      <c r="H256" s="342"/>
      <c r="I256" s="342"/>
      <c r="J256" s="342"/>
      <c r="K256" s="342"/>
      <c r="L256" s="100"/>
      <c r="N256" s="50"/>
      <c r="O256"/>
      <c r="P256"/>
      <c r="Q256" s="50"/>
      <c r="R256" s="270"/>
      <c r="S256" s="270"/>
      <c r="T256" s="270"/>
      <c r="U256" s="270"/>
      <c r="V256" s="270"/>
      <c r="W256" s="270"/>
      <c r="X256" s="270"/>
      <c r="Y256"/>
      <c r="Z256"/>
    </row>
    <row r="257" spans="1:26" s="14" customFormat="1" x14ac:dyDescent="0.25">
      <c r="A257" s="92"/>
      <c r="B257" s="92"/>
      <c r="C257" s="342"/>
      <c r="D257" s="342"/>
      <c r="E257" s="342"/>
      <c r="F257" s="342"/>
      <c r="G257" s="92"/>
      <c r="H257" s="342"/>
      <c r="I257" s="342"/>
      <c r="J257" s="342"/>
      <c r="K257" s="342"/>
      <c r="L257" s="100"/>
      <c r="N257" s="50"/>
      <c r="O257"/>
      <c r="P257"/>
      <c r="Q257" s="50"/>
      <c r="V257" s="50"/>
      <c r="W257" s="50"/>
      <c r="X257" s="270"/>
      <c r="Y257"/>
      <c r="Z257"/>
    </row>
    <row r="258" spans="1:26" s="14" customFormat="1" x14ac:dyDescent="0.25">
      <c r="A258" s="92"/>
      <c r="B258" s="92"/>
      <c r="C258" s="342"/>
      <c r="D258" s="342"/>
      <c r="E258" s="342"/>
      <c r="F258" s="342"/>
      <c r="G258" s="92"/>
      <c r="H258" s="342"/>
      <c r="I258" s="342"/>
      <c r="J258" s="342"/>
      <c r="K258" s="342"/>
      <c r="L258" s="100"/>
      <c r="N258" s="50"/>
      <c r="O258" s="270"/>
      <c r="P258" s="270"/>
      <c r="Q258" s="270"/>
      <c r="V258" s="50"/>
      <c r="W258" s="50"/>
      <c r="X258" s="270"/>
      <c r="Y258"/>
      <c r="Z258"/>
    </row>
    <row r="259" spans="1:26" ht="15.75" thickBot="1" x14ac:dyDescent="0.3">
      <c r="A259" s="336" t="s">
        <v>168</v>
      </c>
      <c r="B259" s="336"/>
      <c r="C259" s="336"/>
      <c r="D259" s="336"/>
      <c r="E259" s="336"/>
      <c r="F259" s="336"/>
      <c r="G259" s="345"/>
      <c r="H259" s="336"/>
      <c r="I259" s="336"/>
      <c r="J259" s="336"/>
      <c r="K259" s="337"/>
      <c r="L259" s="338"/>
      <c r="P259" s="14"/>
      <c r="R259" s="14"/>
      <c r="T259" s="14"/>
      <c r="U259" s="14"/>
      <c r="Y259" s="270"/>
      <c r="Z259" s="270"/>
    </row>
    <row r="260" spans="1:26" s="14" customFormat="1" ht="15.75" customHeight="1" x14ac:dyDescent="0.25">
      <c r="A260" s="82" t="s">
        <v>26</v>
      </c>
      <c r="B260" s="82" t="s">
        <v>60</v>
      </c>
      <c r="C260" s="344" t="s">
        <v>107</v>
      </c>
      <c r="D260" s="344"/>
      <c r="E260" s="344"/>
      <c r="F260" s="344"/>
      <c r="G260" s="82" t="s">
        <v>64</v>
      </c>
      <c r="H260" s="344"/>
      <c r="I260" s="344"/>
      <c r="J260" s="344"/>
      <c r="K260" s="344"/>
      <c r="L260" s="84"/>
      <c r="N260" s="50"/>
    </row>
    <row r="261" spans="1:26" s="14" customFormat="1" x14ac:dyDescent="0.25">
      <c r="A261" s="73"/>
      <c r="B261" s="73"/>
      <c r="C261" s="210">
        <v>1</v>
      </c>
      <c r="D261" s="210">
        <v>9</v>
      </c>
      <c r="E261" s="210">
        <v>9</v>
      </c>
      <c r="F261" s="210"/>
      <c r="G261" s="73" t="s">
        <v>3</v>
      </c>
      <c r="H261" s="210">
        <v>9</v>
      </c>
      <c r="I261" s="210" t="s">
        <v>36</v>
      </c>
      <c r="J261" s="210">
        <v>8</v>
      </c>
      <c r="K261" s="210"/>
      <c r="L261" s="75"/>
      <c r="N261" s="50"/>
    </row>
    <row r="262" spans="1:26" s="14" customFormat="1" x14ac:dyDescent="0.25">
      <c r="A262" s="73"/>
      <c r="B262" s="73"/>
      <c r="C262" s="210"/>
      <c r="D262" s="210"/>
      <c r="E262" s="210"/>
      <c r="F262" s="210"/>
      <c r="G262" s="73" t="s">
        <v>5</v>
      </c>
      <c r="H262" s="210">
        <v>0</v>
      </c>
      <c r="I262" s="210" t="s">
        <v>12</v>
      </c>
      <c r="J262" s="210">
        <v>1</v>
      </c>
      <c r="K262" s="210"/>
      <c r="L262" s="75"/>
      <c r="N262" s="50"/>
    </row>
    <row r="263" spans="1:26" x14ac:dyDescent="0.25">
      <c r="A263" s="146"/>
      <c r="B263" s="146"/>
      <c r="C263" s="290"/>
      <c r="D263" s="290"/>
      <c r="E263" s="290"/>
      <c r="F263" s="290"/>
      <c r="G263" s="146" t="s">
        <v>105</v>
      </c>
      <c r="H263" s="290">
        <v>0</v>
      </c>
      <c r="I263" s="290"/>
      <c r="J263" s="290"/>
      <c r="K263" s="290"/>
      <c r="L263" s="148"/>
    </row>
    <row r="264" spans="1:26" s="14" customFormat="1" ht="15.75" thickBot="1" x14ac:dyDescent="0.3">
      <c r="A264" s="261" t="s">
        <v>139</v>
      </c>
      <c r="B264" s="261"/>
      <c r="C264" s="261"/>
      <c r="D264" s="261"/>
      <c r="E264" s="261"/>
      <c r="F264" s="261"/>
      <c r="G264" s="263" t="s">
        <v>106</v>
      </c>
      <c r="H264" s="261">
        <f>SUM(H261:H263)</f>
        <v>9</v>
      </c>
      <c r="I264" s="261"/>
      <c r="J264" s="261">
        <f t="shared" ref="J264" si="17">SUM(J261:J263)</f>
        <v>9</v>
      </c>
      <c r="K264" s="261"/>
      <c r="L264" s="275"/>
      <c r="N264" s="50"/>
    </row>
    <row r="265" spans="1:26" s="14" customFormat="1" ht="15.75" thickBot="1" x14ac:dyDescent="0.3">
      <c r="A265" s="163"/>
      <c r="B265" s="164"/>
      <c r="C265" s="163"/>
      <c r="D265" s="164"/>
      <c r="E265" s="164"/>
      <c r="F265" s="164"/>
      <c r="G265" s="163"/>
      <c r="H265" s="163"/>
      <c r="I265" s="163"/>
      <c r="J265" s="163"/>
      <c r="K265" s="163"/>
      <c r="L265" s="165"/>
      <c r="N265" s="50"/>
    </row>
    <row r="266" spans="1:26" s="14" customFormat="1" x14ac:dyDescent="0.25">
      <c r="A266" s="124" t="s">
        <v>57</v>
      </c>
      <c r="B266" s="89" t="s">
        <v>14</v>
      </c>
      <c r="C266" s="89" t="s">
        <v>1</v>
      </c>
      <c r="D266" s="89" t="s">
        <v>11</v>
      </c>
      <c r="E266" s="89" t="s">
        <v>73</v>
      </c>
      <c r="F266" s="89" t="s">
        <v>322</v>
      </c>
      <c r="G266" s="89" t="s">
        <v>64</v>
      </c>
      <c r="H266" s="89"/>
      <c r="I266" s="89" t="s">
        <v>36</v>
      </c>
      <c r="J266" s="89">
        <v>0</v>
      </c>
      <c r="K266" s="89"/>
      <c r="L266" s="99"/>
      <c r="N266" s="50"/>
    </row>
    <row r="267" spans="1:26" s="14" customFormat="1" x14ac:dyDescent="0.25">
      <c r="A267" s="125"/>
      <c r="B267" s="92"/>
      <c r="C267" s="357">
        <v>1</v>
      </c>
      <c r="D267" s="357">
        <v>5</v>
      </c>
      <c r="E267" s="92">
        <v>0</v>
      </c>
      <c r="F267" s="92">
        <v>0</v>
      </c>
      <c r="G267" s="92" t="s">
        <v>3</v>
      </c>
      <c r="H267" s="92">
        <v>4</v>
      </c>
      <c r="I267" s="92" t="s">
        <v>12</v>
      </c>
      <c r="J267" s="92">
        <v>1</v>
      </c>
      <c r="K267" s="92"/>
      <c r="L267" s="358"/>
      <c r="N267" s="50"/>
    </row>
    <row r="268" spans="1:26" x14ac:dyDescent="0.25">
      <c r="A268" s="125"/>
      <c r="B268" s="92"/>
      <c r="C268" s="357"/>
      <c r="D268" s="357"/>
      <c r="E268" s="92"/>
      <c r="F268" s="92"/>
      <c r="G268" s="92" t="s">
        <v>5</v>
      </c>
      <c r="H268" s="92">
        <v>0</v>
      </c>
      <c r="I268" s="92">
        <v>4</v>
      </c>
      <c r="J268" s="92">
        <v>1</v>
      </c>
      <c r="K268" s="92"/>
      <c r="L268" s="358"/>
    </row>
    <row r="269" spans="1:26" x14ac:dyDescent="0.25">
      <c r="A269" s="125"/>
      <c r="B269" s="92"/>
      <c r="C269" s="92"/>
      <c r="D269" s="92"/>
      <c r="E269" s="92"/>
      <c r="F269" s="92"/>
      <c r="G269" s="92" t="s">
        <v>105</v>
      </c>
      <c r="H269" s="92">
        <v>1</v>
      </c>
      <c r="I269" s="93">
        <v>8</v>
      </c>
      <c r="J269" s="93">
        <v>1</v>
      </c>
      <c r="K269" s="92"/>
      <c r="L269" s="100"/>
    </row>
    <row r="270" spans="1:26" s="14" customFormat="1" x14ac:dyDescent="0.25">
      <c r="A270" s="149"/>
      <c r="B270" s="93"/>
      <c r="C270" s="93"/>
      <c r="D270" s="93"/>
      <c r="E270" s="93"/>
      <c r="F270" s="93"/>
      <c r="G270" s="93"/>
      <c r="H270" s="93"/>
      <c r="I270" s="93">
        <v>9</v>
      </c>
      <c r="J270" s="93">
        <v>1</v>
      </c>
      <c r="K270" s="93"/>
      <c r="L270" s="150"/>
      <c r="N270" s="50"/>
    </row>
    <row r="271" spans="1:26" s="14" customFormat="1" x14ac:dyDescent="0.25">
      <c r="A271" s="149"/>
      <c r="B271" s="93"/>
      <c r="C271" s="93"/>
      <c r="D271" s="93"/>
      <c r="E271" s="93"/>
      <c r="F271" s="93"/>
      <c r="G271" s="93"/>
      <c r="H271" s="93"/>
      <c r="I271" s="93" t="s">
        <v>321</v>
      </c>
      <c r="J271" s="93">
        <v>1</v>
      </c>
      <c r="K271" s="93"/>
      <c r="L271" s="150"/>
      <c r="N271" s="50"/>
    </row>
    <row r="272" spans="1:26" s="14" customFormat="1" ht="15.75" thickBot="1" x14ac:dyDescent="0.3">
      <c r="A272" s="444"/>
      <c r="B272" s="445"/>
      <c r="C272" s="445"/>
      <c r="D272" s="445"/>
      <c r="E272" s="445"/>
      <c r="F272" s="445"/>
      <c r="G272" s="445" t="s">
        <v>47</v>
      </c>
      <c r="H272" s="445">
        <f>SUM(H267:H269)</f>
        <v>5</v>
      </c>
      <c r="I272" s="445"/>
      <c r="J272" s="445">
        <f>SUM(J267:J271)</f>
        <v>5</v>
      </c>
      <c r="K272" s="446"/>
      <c r="L272" s="296"/>
      <c r="N272" s="50"/>
    </row>
    <row r="273" spans="1:14" s="14" customFormat="1" x14ac:dyDescent="0.25">
      <c r="A273" s="23" t="s">
        <v>57</v>
      </c>
      <c r="B273" s="23" t="s">
        <v>60</v>
      </c>
      <c r="C273" s="23" t="s">
        <v>10</v>
      </c>
      <c r="D273" s="23" t="s">
        <v>11</v>
      </c>
      <c r="E273" s="23" t="s">
        <v>73</v>
      </c>
      <c r="F273" s="23" t="s">
        <v>240</v>
      </c>
      <c r="G273" s="23" t="s">
        <v>47</v>
      </c>
      <c r="H273" s="23"/>
      <c r="I273" s="308" t="s">
        <v>36</v>
      </c>
      <c r="J273" s="308">
        <v>5</v>
      </c>
      <c r="K273" s="308"/>
      <c r="L273" s="110"/>
      <c r="N273" s="50"/>
    </row>
    <row r="274" spans="1:14" s="14" customFormat="1" x14ac:dyDescent="0.25">
      <c r="A274" s="26"/>
      <c r="B274" s="26"/>
      <c r="C274" s="26">
        <v>3</v>
      </c>
      <c r="D274" s="26">
        <v>26</v>
      </c>
      <c r="E274" s="26">
        <v>11</v>
      </c>
      <c r="F274" s="26">
        <v>0</v>
      </c>
      <c r="G274" s="26" t="s">
        <v>3</v>
      </c>
      <c r="H274" s="26">
        <v>26</v>
      </c>
      <c r="I274" s="27" t="s">
        <v>4</v>
      </c>
      <c r="J274" s="27">
        <v>2</v>
      </c>
      <c r="K274" s="27"/>
      <c r="L274" s="316" t="s">
        <v>323</v>
      </c>
      <c r="N274" s="50"/>
    </row>
    <row r="275" spans="1:14" s="14" customFormat="1" x14ac:dyDescent="0.25">
      <c r="A275" s="26"/>
      <c r="B275" s="25"/>
      <c r="C275" s="26"/>
      <c r="D275" s="25"/>
      <c r="E275" s="25"/>
      <c r="F275" s="25"/>
      <c r="G275" s="26" t="s">
        <v>5</v>
      </c>
      <c r="H275" s="26">
        <v>1</v>
      </c>
      <c r="I275" s="27" t="s">
        <v>12</v>
      </c>
      <c r="J275" s="27">
        <v>2</v>
      </c>
      <c r="K275" s="27"/>
      <c r="L275" s="111"/>
      <c r="N275" s="50"/>
    </row>
    <row r="276" spans="1:14" s="14" customFormat="1" x14ac:dyDescent="0.25">
      <c r="A276" s="26"/>
      <c r="B276" s="25"/>
      <c r="C276" s="26"/>
      <c r="D276" s="25"/>
      <c r="E276" s="25"/>
      <c r="F276" s="25"/>
      <c r="G276" s="26" t="s">
        <v>55</v>
      </c>
      <c r="H276" s="26">
        <v>0</v>
      </c>
      <c r="I276" s="27">
        <v>3</v>
      </c>
      <c r="J276" s="27">
        <v>4</v>
      </c>
      <c r="K276" s="27"/>
      <c r="L276" s="111" t="s">
        <v>324</v>
      </c>
      <c r="N276" s="50"/>
    </row>
    <row r="277" spans="1:14" s="14" customFormat="1" x14ac:dyDescent="0.25">
      <c r="A277" s="26"/>
      <c r="B277" s="25"/>
      <c r="C277" s="26"/>
      <c r="D277" s="25"/>
      <c r="E277" s="25"/>
      <c r="F277" s="25"/>
      <c r="G277" s="26"/>
      <c r="H277" s="26"/>
      <c r="I277" s="27">
        <v>4</v>
      </c>
      <c r="J277" s="27">
        <v>1</v>
      </c>
      <c r="K277" s="27"/>
      <c r="L277" s="111"/>
      <c r="N277" s="50"/>
    </row>
    <row r="278" spans="1:14" x14ac:dyDescent="0.25">
      <c r="A278" s="26"/>
      <c r="B278" s="25"/>
      <c r="C278" s="26"/>
      <c r="D278" s="25"/>
      <c r="E278" s="25"/>
      <c r="F278" s="25"/>
      <c r="G278" s="26"/>
      <c r="H278" s="26"/>
      <c r="I278" s="27">
        <v>5</v>
      </c>
      <c r="J278" s="27">
        <v>2</v>
      </c>
      <c r="K278" s="27"/>
      <c r="L278" s="111"/>
    </row>
    <row r="279" spans="1:14" s="14" customFormat="1" x14ac:dyDescent="0.25">
      <c r="A279" s="469"/>
      <c r="B279" s="470"/>
      <c r="C279" s="469"/>
      <c r="D279" s="470"/>
      <c r="E279" s="470"/>
      <c r="F279" s="470"/>
      <c r="G279" s="469"/>
      <c r="H279" s="469"/>
      <c r="I279" s="471">
        <v>7</v>
      </c>
      <c r="J279" s="471">
        <v>3</v>
      </c>
      <c r="K279" s="471"/>
      <c r="L279" s="472"/>
      <c r="N279" s="50"/>
    </row>
    <row r="280" spans="1:14" s="14" customFormat="1" x14ac:dyDescent="0.25">
      <c r="A280" s="469"/>
      <c r="B280" s="470"/>
      <c r="C280" s="469"/>
      <c r="D280" s="470"/>
      <c r="E280" s="470"/>
      <c r="F280" s="470"/>
      <c r="G280" s="469"/>
      <c r="H280" s="469"/>
      <c r="I280" s="471">
        <v>8</v>
      </c>
      <c r="J280" s="471">
        <v>6</v>
      </c>
      <c r="K280" s="471"/>
      <c r="L280" s="472"/>
      <c r="N280" s="50"/>
    </row>
    <row r="281" spans="1:14" s="14" customFormat="1" x14ac:dyDescent="0.25">
      <c r="A281" s="469"/>
      <c r="B281" s="470"/>
      <c r="C281" s="469"/>
      <c r="D281" s="470"/>
      <c r="E281" s="470"/>
      <c r="F281" s="470"/>
      <c r="G281" s="469"/>
      <c r="H281" s="469"/>
      <c r="I281" s="471">
        <v>9</v>
      </c>
      <c r="J281" s="471">
        <v>2</v>
      </c>
      <c r="K281" s="471"/>
      <c r="L281" s="472"/>
      <c r="N281" s="50"/>
    </row>
    <row r="282" spans="1:14" ht="15.75" thickBot="1" x14ac:dyDescent="0.3">
      <c r="A282" s="134" t="s">
        <v>69</v>
      </c>
      <c r="B282" s="143"/>
      <c r="C282" s="134"/>
      <c r="D282" s="143"/>
      <c r="E282" s="143"/>
      <c r="F282" s="143"/>
      <c r="G282" s="134"/>
      <c r="H282" s="134">
        <f>SUM(H274:H278)</f>
        <v>27</v>
      </c>
      <c r="I282" s="134"/>
      <c r="J282" s="134">
        <f>SUM(J273:J281)</f>
        <v>27</v>
      </c>
      <c r="K282" s="134"/>
      <c r="L282" s="135"/>
    </row>
    <row r="283" spans="1:14" ht="15.75" thickBot="1" x14ac:dyDescent="0.3">
      <c r="A283" s="163"/>
      <c r="B283" s="164"/>
      <c r="C283" s="163"/>
      <c r="D283" s="164"/>
      <c r="E283" s="164"/>
      <c r="F283" s="164"/>
      <c r="G283" s="163"/>
      <c r="H283" s="163"/>
      <c r="I283" s="163"/>
      <c r="J283" s="163"/>
      <c r="K283" s="163"/>
      <c r="L283" s="165"/>
    </row>
    <row r="284" spans="1:14" x14ac:dyDescent="0.25">
      <c r="A284" s="20" t="s">
        <v>37</v>
      </c>
      <c r="B284" s="282" t="s">
        <v>14</v>
      </c>
      <c r="C284" s="282" t="s">
        <v>10</v>
      </c>
      <c r="D284" s="282" t="s">
        <v>11</v>
      </c>
      <c r="E284" s="282" t="s">
        <v>73</v>
      </c>
      <c r="F284" s="282" t="s">
        <v>238</v>
      </c>
      <c r="G284" s="282" t="s">
        <v>64</v>
      </c>
      <c r="H284" s="20"/>
      <c r="I284" s="20" t="s">
        <v>36</v>
      </c>
      <c r="J284" s="20">
        <v>19</v>
      </c>
      <c r="K284" s="20"/>
      <c r="L284" s="116" t="s">
        <v>33</v>
      </c>
    </row>
    <row r="285" spans="1:14" x14ac:dyDescent="0.25">
      <c r="A285" s="16"/>
      <c r="B285" s="285"/>
      <c r="C285" s="285">
        <v>4</v>
      </c>
      <c r="D285" s="285">
        <v>32</v>
      </c>
      <c r="E285" s="285">
        <v>22</v>
      </c>
      <c r="F285" s="285">
        <v>10</v>
      </c>
      <c r="G285" s="285" t="s">
        <v>3</v>
      </c>
      <c r="H285" s="16">
        <v>40</v>
      </c>
      <c r="I285" s="16" t="s">
        <v>4</v>
      </c>
      <c r="J285" s="16">
        <v>11</v>
      </c>
      <c r="K285" s="16"/>
      <c r="L285" s="95" t="s">
        <v>27</v>
      </c>
    </row>
    <row r="286" spans="1:14" x14ac:dyDescent="0.25">
      <c r="A286" s="16"/>
      <c r="B286" s="17"/>
      <c r="C286" s="16"/>
      <c r="D286" s="17"/>
      <c r="E286" s="17"/>
      <c r="F286" s="17"/>
      <c r="G286" s="16" t="s">
        <v>5</v>
      </c>
      <c r="H286" s="16">
        <v>5</v>
      </c>
      <c r="I286" s="16" t="s">
        <v>12</v>
      </c>
      <c r="J286" s="16">
        <v>2</v>
      </c>
      <c r="K286" s="16"/>
      <c r="L286" s="95" t="s">
        <v>28</v>
      </c>
    </row>
    <row r="287" spans="1:14" x14ac:dyDescent="0.25">
      <c r="A287" s="16"/>
      <c r="B287" s="17"/>
      <c r="C287" s="16"/>
      <c r="D287" s="17"/>
      <c r="E287" s="17"/>
      <c r="F287" s="17"/>
      <c r="G287" s="16" t="s">
        <v>55</v>
      </c>
      <c r="H287" s="16"/>
      <c r="I287" s="16">
        <v>3</v>
      </c>
      <c r="J287" s="16">
        <v>2</v>
      </c>
      <c r="K287" s="16"/>
      <c r="L287" s="95" t="s">
        <v>29</v>
      </c>
    </row>
    <row r="288" spans="1:14" x14ac:dyDescent="0.25">
      <c r="A288" s="16"/>
      <c r="B288" s="17"/>
      <c r="C288" s="16"/>
      <c r="D288" s="17"/>
      <c r="E288" s="17"/>
      <c r="F288" s="17"/>
      <c r="G288" s="16"/>
      <c r="H288" s="16"/>
      <c r="I288" s="16">
        <v>6</v>
      </c>
      <c r="J288" s="16">
        <v>7</v>
      </c>
      <c r="K288" s="16"/>
      <c r="L288" s="95" t="s">
        <v>30</v>
      </c>
    </row>
    <row r="289" spans="1:26" x14ac:dyDescent="0.25">
      <c r="A289" s="16"/>
      <c r="B289" s="17"/>
      <c r="C289" s="16"/>
      <c r="D289" s="17"/>
      <c r="E289" s="17"/>
      <c r="F289" s="17"/>
      <c r="G289" s="16"/>
      <c r="H289" s="16"/>
      <c r="I289" s="16">
        <v>8</v>
      </c>
      <c r="J289" s="16">
        <v>3</v>
      </c>
      <c r="K289" s="16"/>
      <c r="L289" s="95" t="s">
        <v>31</v>
      </c>
    </row>
    <row r="290" spans="1:26" x14ac:dyDescent="0.25">
      <c r="A290" s="16"/>
      <c r="B290" s="17"/>
      <c r="C290" s="16"/>
      <c r="D290" s="17"/>
      <c r="E290" s="17"/>
      <c r="F290" s="17"/>
      <c r="G290" s="16"/>
      <c r="H290" s="16"/>
      <c r="I290" s="16">
        <v>11</v>
      </c>
      <c r="J290" s="16">
        <v>1</v>
      </c>
      <c r="K290" s="16"/>
      <c r="L290" s="96" t="s">
        <v>34</v>
      </c>
    </row>
    <row r="291" spans="1:26" ht="15.75" thickBot="1" x14ac:dyDescent="0.3">
      <c r="A291" s="117" t="s">
        <v>68</v>
      </c>
      <c r="B291" s="136"/>
      <c r="C291" s="137"/>
      <c r="D291" s="136"/>
      <c r="E291" s="136"/>
      <c r="F291" s="136"/>
      <c r="G291" s="137"/>
      <c r="H291" s="137">
        <f t="shared" ref="H291" si="18">SUM(H284:H290)</f>
        <v>45</v>
      </c>
      <c r="I291" s="137"/>
      <c r="J291" s="137">
        <f>SUM(J284:J290)</f>
        <v>45</v>
      </c>
      <c r="K291" s="137"/>
      <c r="L291" s="324" t="s">
        <v>32</v>
      </c>
    </row>
    <row r="292" spans="1:26" x14ac:dyDescent="0.25">
      <c r="A292" s="3" t="s">
        <v>37</v>
      </c>
      <c r="B292" s="3" t="s">
        <v>14</v>
      </c>
      <c r="C292" s="62" t="s">
        <v>70</v>
      </c>
      <c r="D292" s="62"/>
      <c r="E292" s="62"/>
      <c r="F292" s="62"/>
      <c r="G292" s="62"/>
      <c r="H292" s="62"/>
      <c r="I292" s="62"/>
      <c r="J292" s="62"/>
      <c r="K292" s="62"/>
      <c r="L292" s="63"/>
    </row>
    <row r="293" spans="1:26" x14ac:dyDescent="0.25">
      <c r="A293" s="4"/>
      <c r="B293" s="4"/>
      <c r="C293" s="119"/>
      <c r="D293" s="119">
        <v>3</v>
      </c>
      <c r="E293" s="119">
        <v>2</v>
      </c>
      <c r="F293" s="119"/>
      <c r="G293" s="4" t="s">
        <v>3</v>
      </c>
      <c r="H293" s="119">
        <v>2</v>
      </c>
      <c r="I293" s="119" t="s">
        <v>36</v>
      </c>
      <c r="J293" s="119"/>
      <c r="K293" s="119"/>
      <c r="L293" s="67" t="s">
        <v>114</v>
      </c>
    </row>
    <row r="294" spans="1:26" x14ac:dyDescent="0.25">
      <c r="A294" s="4"/>
      <c r="B294" s="4"/>
      <c r="C294" s="119"/>
      <c r="D294" s="119"/>
      <c r="E294" s="119"/>
      <c r="F294" s="119"/>
      <c r="G294" s="4" t="s">
        <v>5</v>
      </c>
      <c r="H294" s="119">
        <v>0</v>
      </c>
      <c r="I294" s="119" t="s">
        <v>4</v>
      </c>
      <c r="J294" s="119">
        <v>1</v>
      </c>
      <c r="K294" s="119"/>
      <c r="L294" s="67" t="s">
        <v>115</v>
      </c>
    </row>
    <row r="295" spans="1:26" x14ac:dyDescent="0.25">
      <c r="A295" s="40"/>
      <c r="B295" s="40"/>
      <c r="C295" s="174"/>
      <c r="D295" s="174"/>
      <c r="E295" s="174"/>
      <c r="F295" s="174"/>
      <c r="G295" s="4" t="s">
        <v>55</v>
      </c>
      <c r="H295" s="174">
        <v>0</v>
      </c>
      <c r="I295" s="174">
        <v>11</v>
      </c>
      <c r="J295" s="174">
        <v>1</v>
      </c>
      <c r="K295" s="174"/>
      <c r="L295" s="85"/>
    </row>
    <row r="296" spans="1:26" ht="15.75" thickBot="1" x14ac:dyDescent="0.3">
      <c r="A296" s="273" t="s">
        <v>194</v>
      </c>
      <c r="B296" s="273"/>
      <c r="C296" s="273"/>
      <c r="D296" s="273"/>
      <c r="E296" s="273"/>
      <c r="F296" s="273"/>
      <c r="G296" s="233"/>
      <c r="H296" s="273">
        <f>SUM(H293:H295)</f>
        <v>2</v>
      </c>
      <c r="I296" s="273"/>
      <c r="J296" s="273">
        <f t="shared" ref="J296" si="19">SUM(J293:J295)</f>
        <v>2</v>
      </c>
      <c r="K296" s="274"/>
      <c r="L296" s="235"/>
    </row>
    <row r="297" spans="1:26" x14ac:dyDescent="0.25">
      <c r="A297" s="3" t="s">
        <v>37</v>
      </c>
      <c r="B297" s="3" t="s">
        <v>14</v>
      </c>
      <c r="C297" s="62" t="s">
        <v>35</v>
      </c>
      <c r="D297" s="62"/>
      <c r="E297" s="62"/>
      <c r="F297" s="62"/>
      <c r="G297" s="62"/>
      <c r="H297" s="62"/>
      <c r="I297" s="62"/>
      <c r="J297" s="62"/>
      <c r="K297" s="62"/>
      <c r="L297" s="63"/>
    </row>
    <row r="298" spans="1:26" x14ac:dyDescent="0.25">
      <c r="A298" s="4"/>
      <c r="B298" s="4"/>
      <c r="C298" s="119">
        <v>0</v>
      </c>
      <c r="D298" s="119"/>
      <c r="E298" s="119"/>
      <c r="F298" s="119"/>
      <c r="G298" s="4"/>
      <c r="H298" s="119"/>
      <c r="I298" s="119"/>
      <c r="J298" s="119"/>
      <c r="K298" s="119"/>
      <c r="L298" s="67"/>
    </row>
    <row r="299" spans="1:26" x14ac:dyDescent="0.25">
      <c r="A299" s="4"/>
      <c r="B299" s="4"/>
      <c r="C299" s="119"/>
      <c r="D299" s="119"/>
      <c r="E299" s="119"/>
      <c r="F299" s="119"/>
      <c r="G299" s="4"/>
      <c r="H299" s="119"/>
      <c r="I299" s="119"/>
      <c r="J299" s="119"/>
      <c r="K299" s="119"/>
      <c r="L299" s="67"/>
    </row>
    <row r="300" spans="1:26" ht="15.75" thickBot="1" x14ac:dyDescent="0.3">
      <c r="A300" s="40"/>
      <c r="B300" s="40"/>
      <c r="C300" s="174"/>
      <c r="D300" s="174"/>
      <c r="E300" s="174"/>
      <c r="F300" s="174"/>
      <c r="G300" s="4"/>
      <c r="H300" s="174"/>
      <c r="I300" s="174"/>
      <c r="J300" s="174"/>
      <c r="K300" s="174"/>
      <c r="L300" s="85"/>
    </row>
    <row r="301" spans="1:26" x14ac:dyDescent="0.25">
      <c r="A301" s="126" t="s">
        <v>37</v>
      </c>
      <c r="B301" s="78" t="s">
        <v>14</v>
      </c>
      <c r="C301" s="69" t="s">
        <v>10</v>
      </c>
      <c r="D301" s="78" t="s">
        <v>38</v>
      </c>
      <c r="E301" s="78" t="s">
        <v>74</v>
      </c>
      <c r="F301" s="78"/>
      <c r="G301" s="69" t="s">
        <v>64</v>
      </c>
      <c r="H301" s="69"/>
      <c r="I301" s="69" t="s">
        <v>36</v>
      </c>
      <c r="J301" s="69">
        <v>16</v>
      </c>
      <c r="K301" s="70"/>
      <c r="L301" s="71"/>
    </row>
    <row r="302" spans="1:26" x14ac:dyDescent="0.25">
      <c r="A302" s="127"/>
      <c r="B302" s="72"/>
      <c r="C302" s="73">
        <v>3</v>
      </c>
      <c r="D302" s="80">
        <v>25</v>
      </c>
      <c r="E302" s="80">
        <v>18</v>
      </c>
      <c r="F302" s="80"/>
      <c r="G302" s="73" t="s">
        <v>3</v>
      </c>
      <c r="H302" s="73">
        <v>33</v>
      </c>
      <c r="I302" s="73" t="s">
        <v>12</v>
      </c>
      <c r="J302" s="73">
        <v>2</v>
      </c>
      <c r="K302" s="74"/>
      <c r="L302" s="75"/>
    </row>
    <row r="303" spans="1:26" s="14" customFormat="1" x14ac:dyDescent="0.25">
      <c r="A303" s="127"/>
      <c r="B303" s="72"/>
      <c r="C303" s="73"/>
      <c r="D303" s="72"/>
      <c r="E303" s="72"/>
      <c r="F303" s="72"/>
      <c r="G303" s="73" t="s">
        <v>5</v>
      </c>
      <c r="H303" s="73">
        <v>6</v>
      </c>
      <c r="I303" s="73">
        <v>2</v>
      </c>
      <c r="J303" s="73">
        <v>6</v>
      </c>
      <c r="K303" s="74"/>
      <c r="L303" s="75"/>
      <c r="N303" s="50"/>
      <c r="O303"/>
      <c r="P303"/>
      <c r="Q303" s="50"/>
      <c r="R303"/>
      <c r="T303"/>
      <c r="U303"/>
      <c r="V303" s="50"/>
      <c r="W303" s="50"/>
      <c r="X303" s="270"/>
      <c r="Y303"/>
      <c r="Z303"/>
    </row>
    <row r="304" spans="1:26" x14ac:dyDescent="0.25">
      <c r="A304" s="144"/>
      <c r="B304" s="145"/>
      <c r="C304" s="146"/>
      <c r="D304" s="145"/>
      <c r="E304" s="145"/>
      <c r="F304" s="145"/>
      <c r="G304" s="146" t="s">
        <v>55</v>
      </c>
      <c r="H304" s="146">
        <v>1</v>
      </c>
      <c r="I304" s="146">
        <v>3</v>
      </c>
      <c r="J304" s="146">
        <v>7</v>
      </c>
      <c r="K304" s="147"/>
      <c r="L304" s="148"/>
    </row>
    <row r="305" spans="1:26" x14ac:dyDescent="0.25">
      <c r="A305" s="144"/>
      <c r="B305" s="145"/>
      <c r="C305" s="146"/>
      <c r="D305" s="145"/>
      <c r="E305" s="145"/>
      <c r="F305" s="145"/>
      <c r="G305" s="146"/>
      <c r="H305" s="146"/>
      <c r="I305" s="146">
        <v>4</v>
      </c>
      <c r="J305" s="146">
        <v>2</v>
      </c>
      <c r="K305" s="147"/>
      <c r="L305" s="148"/>
    </row>
    <row r="306" spans="1:26" x14ac:dyDescent="0.25">
      <c r="A306" s="144"/>
      <c r="B306" s="145"/>
      <c r="C306" s="146"/>
      <c r="D306" s="145"/>
      <c r="E306" s="145"/>
      <c r="F306" s="145"/>
      <c r="G306" s="146"/>
      <c r="H306" s="146"/>
      <c r="I306" s="146">
        <v>6</v>
      </c>
      <c r="J306" s="146">
        <v>2</v>
      </c>
      <c r="K306" s="147"/>
      <c r="L306" s="148"/>
    </row>
    <row r="307" spans="1:26" s="14" customFormat="1" x14ac:dyDescent="0.25">
      <c r="A307" s="144"/>
      <c r="B307" s="145"/>
      <c r="C307" s="146"/>
      <c r="D307" s="145"/>
      <c r="E307" s="145"/>
      <c r="F307" s="145"/>
      <c r="G307" s="146"/>
      <c r="H307" s="146"/>
      <c r="I307" s="146">
        <v>8</v>
      </c>
      <c r="J307" s="146">
        <v>1</v>
      </c>
      <c r="K307" s="147"/>
      <c r="L307" s="148"/>
      <c r="N307" s="50"/>
      <c r="O307"/>
      <c r="P307"/>
      <c r="Q307" s="50"/>
      <c r="R307"/>
      <c r="T307"/>
      <c r="U307"/>
      <c r="V307" s="50"/>
      <c r="W307" s="50"/>
      <c r="X307" s="270"/>
      <c r="Y307"/>
      <c r="Z307"/>
    </row>
    <row r="308" spans="1:26" s="14" customFormat="1" x14ac:dyDescent="0.25">
      <c r="A308" s="144"/>
      <c r="B308" s="145"/>
      <c r="C308" s="146"/>
      <c r="D308" s="145"/>
      <c r="E308" s="145"/>
      <c r="F308" s="145"/>
      <c r="G308" s="146"/>
      <c r="H308" s="146"/>
      <c r="I308" s="146">
        <v>10</v>
      </c>
      <c r="J308" s="146">
        <v>4</v>
      </c>
      <c r="K308" s="147"/>
      <c r="L308" s="148"/>
      <c r="N308" s="50"/>
      <c r="O308"/>
      <c r="P308"/>
      <c r="Q308" s="50"/>
      <c r="V308" s="50"/>
      <c r="W308" s="50"/>
      <c r="X308" s="270"/>
      <c r="Y308"/>
      <c r="Z308"/>
    </row>
    <row r="309" spans="1:26" s="14" customFormat="1" ht="15.75" thickBot="1" x14ac:dyDescent="0.3">
      <c r="A309" s="291" t="s">
        <v>187</v>
      </c>
      <c r="B309" s="244"/>
      <c r="C309" s="246"/>
      <c r="D309" s="244"/>
      <c r="E309" s="244"/>
      <c r="F309" s="244"/>
      <c r="G309" s="246"/>
      <c r="H309" s="246">
        <f>SUM(H301:H308)</f>
        <v>40</v>
      </c>
      <c r="I309" s="246"/>
      <c r="J309" s="246">
        <f>SUM(J301:J308)</f>
        <v>40</v>
      </c>
      <c r="K309" s="292"/>
      <c r="L309" s="248"/>
      <c r="N309" s="50"/>
      <c r="O309"/>
      <c r="P309"/>
      <c r="Q309" s="50"/>
      <c r="R309"/>
      <c r="T309"/>
      <c r="U309"/>
      <c r="V309" s="50"/>
      <c r="W309" s="50"/>
      <c r="X309" s="270"/>
      <c r="Y309"/>
      <c r="Z309"/>
    </row>
    <row r="310" spans="1:26" s="14" customFormat="1" x14ac:dyDescent="0.25">
      <c r="A310" s="23" t="s">
        <v>37</v>
      </c>
      <c r="B310" s="23" t="s">
        <v>60</v>
      </c>
      <c r="C310" s="23" t="s">
        <v>10</v>
      </c>
      <c r="D310" s="23" t="s">
        <v>11</v>
      </c>
      <c r="E310" s="23" t="s">
        <v>73</v>
      </c>
      <c r="F310" s="23" t="s">
        <v>238</v>
      </c>
      <c r="G310" s="23" t="s">
        <v>64</v>
      </c>
      <c r="H310" s="23"/>
      <c r="I310" s="23" t="s">
        <v>36</v>
      </c>
      <c r="J310" s="23">
        <v>42</v>
      </c>
      <c r="K310" s="23"/>
      <c r="L310" s="110"/>
      <c r="N310" s="50"/>
      <c r="Q310" s="50"/>
      <c r="R310"/>
      <c r="T310"/>
      <c r="U310"/>
      <c r="V310" s="50"/>
      <c r="W310" s="50"/>
      <c r="X310" s="270"/>
      <c r="Y310"/>
      <c r="Z310"/>
    </row>
    <row r="311" spans="1:26" s="14" customFormat="1" x14ac:dyDescent="0.25">
      <c r="A311" s="26"/>
      <c r="B311" s="26"/>
      <c r="C311" s="26">
        <v>5</v>
      </c>
      <c r="D311" s="26">
        <v>60</v>
      </c>
      <c r="E311" s="26">
        <v>47</v>
      </c>
      <c r="F311" s="26">
        <v>12</v>
      </c>
      <c r="G311" s="26" t="s">
        <v>3</v>
      </c>
      <c r="H311" s="26">
        <v>63</v>
      </c>
      <c r="I311" s="26" t="s">
        <v>4</v>
      </c>
      <c r="J311" s="26">
        <v>5</v>
      </c>
      <c r="K311" s="26"/>
      <c r="L311" s="111"/>
      <c r="N311" s="50"/>
      <c r="O311"/>
      <c r="P311"/>
      <c r="Q311" s="50"/>
      <c r="R311"/>
      <c r="T311"/>
      <c r="U311"/>
      <c r="V311" s="50"/>
      <c r="W311" s="50"/>
      <c r="X311" s="270"/>
    </row>
    <row r="312" spans="1:26" s="14" customFormat="1" x14ac:dyDescent="0.25">
      <c r="A312" s="26"/>
      <c r="B312" s="25"/>
      <c r="C312" s="26"/>
      <c r="D312" s="25"/>
      <c r="E312" s="25"/>
      <c r="F312" s="25"/>
      <c r="G312" s="26" t="s">
        <v>5</v>
      </c>
      <c r="H312" s="26">
        <v>1</v>
      </c>
      <c r="I312" s="26" t="s">
        <v>12</v>
      </c>
      <c r="J312" s="26">
        <v>2</v>
      </c>
      <c r="K312" s="26"/>
      <c r="L312" s="111"/>
      <c r="N312" s="50"/>
      <c r="O312"/>
      <c r="P312"/>
      <c r="Q312" s="50"/>
      <c r="V312" s="50"/>
      <c r="W312" s="50"/>
      <c r="X312" s="270"/>
      <c r="Y312"/>
      <c r="Z312"/>
    </row>
    <row r="313" spans="1:26" s="14" customFormat="1" x14ac:dyDescent="0.25">
      <c r="A313" s="26"/>
      <c r="B313" s="25"/>
      <c r="C313" s="26"/>
      <c r="D313" s="25"/>
      <c r="E313" s="25"/>
      <c r="F313" s="25"/>
      <c r="G313" s="26" t="s">
        <v>55</v>
      </c>
      <c r="H313" s="26">
        <v>6</v>
      </c>
      <c r="I313" s="26">
        <v>2</v>
      </c>
      <c r="J313" s="26">
        <v>1</v>
      </c>
      <c r="K313" s="26"/>
      <c r="L313" s="111"/>
      <c r="N313" s="50"/>
      <c r="O313"/>
      <c r="P313"/>
      <c r="Q313" s="50"/>
      <c r="X313" s="270"/>
      <c r="Y313"/>
      <c r="Z313"/>
    </row>
    <row r="314" spans="1:26" s="14" customFormat="1" x14ac:dyDescent="0.25">
      <c r="A314" s="26"/>
      <c r="B314" s="25"/>
      <c r="C314" s="26"/>
      <c r="D314" s="25"/>
      <c r="E314" s="25"/>
      <c r="F314" s="25"/>
      <c r="G314" s="26"/>
      <c r="H314" s="26"/>
      <c r="I314" s="26">
        <v>3</v>
      </c>
      <c r="J314" s="26">
        <v>3</v>
      </c>
      <c r="K314" s="26"/>
      <c r="L314" s="111"/>
      <c r="N314" s="50"/>
      <c r="Q314" s="50"/>
      <c r="X314" s="270"/>
      <c r="Y314"/>
      <c r="Z314"/>
    </row>
    <row r="315" spans="1:26" s="14" customFormat="1" x14ac:dyDescent="0.25">
      <c r="A315" s="26"/>
      <c r="B315" s="25"/>
      <c r="C315" s="26"/>
      <c r="D315" s="25"/>
      <c r="E315" s="25"/>
      <c r="F315" s="25"/>
      <c r="G315" s="26"/>
      <c r="H315" s="26"/>
      <c r="I315" s="26">
        <v>4</v>
      </c>
      <c r="J315" s="26">
        <v>1</v>
      </c>
      <c r="K315" s="26"/>
      <c r="L315" s="111"/>
      <c r="N315" s="50"/>
      <c r="X315" s="270"/>
    </row>
    <row r="316" spans="1:26" x14ac:dyDescent="0.25">
      <c r="A316" s="26"/>
      <c r="B316" s="25"/>
      <c r="C316" s="26"/>
      <c r="D316" s="25"/>
      <c r="E316" s="25"/>
      <c r="F316" s="25"/>
      <c r="G316" s="26"/>
      <c r="H316" s="26"/>
      <c r="I316" s="26">
        <v>6</v>
      </c>
      <c r="J316" s="26">
        <v>2</v>
      </c>
      <c r="K316" s="26"/>
      <c r="L316" s="111"/>
      <c r="O316" s="14"/>
      <c r="P316" s="14"/>
      <c r="Q316" s="14"/>
      <c r="R316" s="14"/>
      <c r="T316" s="14"/>
      <c r="U316" s="14"/>
      <c r="V316" s="14"/>
      <c r="W316" s="14"/>
      <c r="Y316" s="14"/>
      <c r="Z316" s="14"/>
    </row>
    <row r="317" spans="1:26" x14ac:dyDescent="0.25">
      <c r="A317" s="26"/>
      <c r="B317" s="25"/>
      <c r="C317" s="26"/>
      <c r="D317" s="25"/>
      <c r="E317" s="25"/>
      <c r="F317" s="25"/>
      <c r="G317" s="26"/>
      <c r="H317" s="26"/>
      <c r="I317" s="26">
        <v>8</v>
      </c>
      <c r="J317" s="26">
        <v>9</v>
      </c>
      <c r="K317" s="26"/>
      <c r="L317" s="111"/>
      <c r="O317" s="14"/>
      <c r="P317" s="14"/>
      <c r="Q317" s="14"/>
      <c r="R317" s="14"/>
      <c r="T317" s="14"/>
      <c r="U317" s="14"/>
      <c r="V317" s="14"/>
      <c r="W317" s="14"/>
      <c r="Y317" s="14"/>
      <c r="Z317" s="14"/>
    </row>
    <row r="318" spans="1:26" x14ac:dyDescent="0.25">
      <c r="A318" s="26"/>
      <c r="B318" s="25"/>
      <c r="C318" s="26"/>
      <c r="D318" s="25"/>
      <c r="E318" s="25"/>
      <c r="F318" s="25"/>
      <c r="G318" s="26"/>
      <c r="H318" s="26"/>
      <c r="I318" s="26">
        <v>10</v>
      </c>
      <c r="J318" s="26">
        <v>3</v>
      </c>
      <c r="K318" s="26"/>
      <c r="L318" s="111"/>
      <c r="O318" s="14"/>
      <c r="P318" s="14"/>
      <c r="Q318" s="14"/>
      <c r="R318" s="14"/>
      <c r="T318" s="14"/>
      <c r="U318" s="14"/>
      <c r="V318" s="14"/>
      <c r="W318" s="14"/>
      <c r="Y318" s="14"/>
      <c r="Z318" s="14"/>
    </row>
    <row r="319" spans="1:26" x14ac:dyDescent="0.25">
      <c r="A319" s="26"/>
      <c r="B319" s="25"/>
      <c r="C319" s="26"/>
      <c r="D319" s="25"/>
      <c r="E319" s="25"/>
      <c r="F319" s="25"/>
      <c r="G319" s="26"/>
      <c r="H319" s="26"/>
      <c r="I319" s="26">
        <v>11</v>
      </c>
      <c r="J319" s="26">
        <v>2</v>
      </c>
      <c r="K319" s="26"/>
      <c r="L319" s="111"/>
      <c r="O319" s="14"/>
      <c r="P319" s="14"/>
      <c r="Q319" s="14"/>
      <c r="R319" s="14"/>
      <c r="T319" s="14"/>
      <c r="U319" s="14"/>
      <c r="V319" s="14"/>
      <c r="W319" s="14"/>
      <c r="Y319" s="14"/>
      <c r="Z319" s="14"/>
    </row>
    <row r="320" spans="1:26" ht="15.75" thickBot="1" x14ac:dyDescent="0.3">
      <c r="A320" s="134" t="s">
        <v>69</v>
      </c>
      <c r="B320" s="143"/>
      <c r="C320" s="134"/>
      <c r="D320" s="143"/>
      <c r="E320" s="143"/>
      <c r="F320" s="143"/>
      <c r="G320" s="134"/>
      <c r="H320" s="134">
        <f>SUM(H311:H313)</f>
        <v>70</v>
      </c>
      <c r="I320" s="134"/>
      <c r="J320" s="134">
        <f>SUM(J310:J319)</f>
        <v>70</v>
      </c>
      <c r="K320" s="134"/>
      <c r="L320" s="135"/>
      <c r="O320" s="14"/>
      <c r="P320" s="14"/>
      <c r="Q320" s="14"/>
      <c r="R320" s="14"/>
      <c r="T320" s="14"/>
      <c r="U320" s="14"/>
      <c r="V320" s="14"/>
      <c r="W320" s="14"/>
      <c r="Y320" s="14"/>
      <c r="Z320" s="14"/>
    </row>
    <row r="321" spans="1:26" x14ac:dyDescent="0.25">
      <c r="A321" s="5" t="s">
        <v>37</v>
      </c>
      <c r="B321" s="5" t="s">
        <v>60</v>
      </c>
      <c r="C321" s="65" t="s">
        <v>71</v>
      </c>
      <c r="D321" s="65"/>
      <c r="E321" s="65"/>
      <c r="F321" s="65"/>
      <c r="G321" s="65" t="s">
        <v>64</v>
      </c>
      <c r="H321" s="65"/>
      <c r="I321" s="65"/>
      <c r="J321" s="65"/>
      <c r="K321" s="65"/>
      <c r="L321" s="66" t="s">
        <v>109</v>
      </c>
      <c r="O321" s="14"/>
      <c r="P321" s="14"/>
      <c r="Q321" s="14"/>
      <c r="Y321" s="14"/>
      <c r="Z321" s="14"/>
    </row>
    <row r="322" spans="1:26" x14ac:dyDescent="0.25">
      <c r="A322" s="4"/>
      <c r="B322" s="4"/>
      <c r="C322" s="119"/>
      <c r="D322" s="119">
        <v>7</v>
      </c>
      <c r="E322" s="119">
        <v>6</v>
      </c>
      <c r="F322" s="119"/>
      <c r="G322" s="119" t="s">
        <v>3</v>
      </c>
      <c r="H322" s="119">
        <v>6</v>
      </c>
      <c r="I322" s="119" t="s">
        <v>36</v>
      </c>
      <c r="J322" s="119">
        <v>4</v>
      </c>
      <c r="K322" s="119"/>
      <c r="L322" s="67" t="s">
        <v>110</v>
      </c>
      <c r="O322" s="14"/>
      <c r="P322" s="14"/>
      <c r="Q322" s="14"/>
      <c r="Y322" s="14"/>
      <c r="Z322" s="14"/>
    </row>
    <row r="323" spans="1:26" x14ac:dyDescent="0.25">
      <c r="A323" s="4"/>
      <c r="B323" s="4"/>
      <c r="C323" s="119"/>
      <c r="D323" s="119"/>
      <c r="E323" s="119"/>
      <c r="F323" s="119"/>
      <c r="G323" s="119" t="s">
        <v>5</v>
      </c>
      <c r="H323" s="119">
        <v>0</v>
      </c>
      <c r="I323" s="119">
        <v>3</v>
      </c>
      <c r="J323" s="119">
        <v>2</v>
      </c>
      <c r="K323" s="119"/>
      <c r="L323" s="67" t="s">
        <v>112</v>
      </c>
      <c r="Y323" s="14"/>
      <c r="Z323" s="14"/>
    </row>
    <row r="324" spans="1:26" x14ac:dyDescent="0.25">
      <c r="A324" s="40"/>
      <c r="B324" s="40"/>
      <c r="C324" s="174"/>
      <c r="D324" s="174"/>
      <c r="E324" s="174"/>
      <c r="F324" s="174"/>
      <c r="G324" s="174" t="s">
        <v>55</v>
      </c>
      <c r="H324" s="174"/>
      <c r="I324" s="174"/>
      <c r="J324" s="174"/>
      <c r="K324" s="174"/>
      <c r="L324" s="85" t="s">
        <v>113</v>
      </c>
    </row>
    <row r="325" spans="1:26" ht="15.75" thickBot="1" x14ac:dyDescent="0.3">
      <c r="A325" s="213" t="s">
        <v>111</v>
      </c>
      <c r="B325" s="213"/>
      <c r="C325" s="213"/>
      <c r="D325" s="213"/>
      <c r="E325" s="213"/>
      <c r="F325" s="213"/>
      <c r="G325" s="213"/>
      <c r="H325" s="213">
        <f>SUM(H322:H324)</f>
        <v>6</v>
      </c>
      <c r="I325" s="213"/>
      <c r="J325" s="213">
        <f>SUM(J322:J324)</f>
        <v>6</v>
      </c>
      <c r="K325" s="214"/>
      <c r="L325" s="215"/>
    </row>
    <row r="326" spans="1:26" x14ac:dyDescent="0.25">
      <c r="A326" s="3" t="s">
        <v>37</v>
      </c>
      <c r="B326" s="3" t="s">
        <v>60</v>
      </c>
      <c r="C326" s="62" t="s">
        <v>35</v>
      </c>
      <c r="D326" s="62"/>
      <c r="E326" s="62"/>
      <c r="F326" s="62"/>
      <c r="G326" s="62"/>
      <c r="H326" s="62"/>
      <c r="I326" s="62"/>
      <c r="J326" s="62"/>
      <c r="K326" s="62"/>
      <c r="L326" s="63"/>
    </row>
    <row r="327" spans="1:26" x14ac:dyDescent="0.25">
      <c r="A327" s="4"/>
      <c r="B327" s="4"/>
      <c r="C327" s="119">
        <v>0</v>
      </c>
      <c r="D327" s="119"/>
      <c r="E327" s="119"/>
      <c r="F327" s="119"/>
      <c r="G327" s="4"/>
      <c r="H327" s="119"/>
      <c r="I327" s="119"/>
      <c r="J327" s="119"/>
      <c r="K327" s="119"/>
      <c r="L327" s="67"/>
    </row>
    <row r="328" spans="1:26" x14ac:dyDescent="0.25">
      <c r="A328" s="4"/>
      <c r="B328" s="4"/>
      <c r="C328" s="119"/>
      <c r="D328" s="119"/>
      <c r="E328" s="119"/>
      <c r="F328" s="119"/>
      <c r="G328" s="4"/>
      <c r="H328" s="119"/>
      <c r="I328" s="119"/>
      <c r="J328" s="119"/>
      <c r="K328" s="119"/>
      <c r="L328" s="67"/>
    </row>
    <row r="329" spans="1:26" ht="15.75" thickBot="1" x14ac:dyDescent="0.3">
      <c r="A329" s="40"/>
      <c r="B329" s="40"/>
      <c r="C329" s="174"/>
      <c r="D329" s="174"/>
      <c r="E329" s="174"/>
      <c r="F329" s="174"/>
      <c r="G329" s="4"/>
      <c r="H329" s="174"/>
      <c r="I329" s="174"/>
      <c r="J329" s="174"/>
      <c r="K329" s="174"/>
      <c r="L329" s="85"/>
    </row>
    <row r="330" spans="1:26" x14ac:dyDescent="0.25">
      <c r="A330" s="69" t="s">
        <v>37</v>
      </c>
      <c r="B330" s="69" t="s">
        <v>60</v>
      </c>
      <c r="C330" s="209" t="s">
        <v>38</v>
      </c>
      <c r="D330" s="209"/>
      <c r="E330" s="209"/>
      <c r="F330" s="209"/>
      <c r="G330" s="209" t="s">
        <v>64</v>
      </c>
      <c r="H330" s="209"/>
      <c r="I330" s="69" t="s">
        <v>36</v>
      </c>
      <c r="J330" s="209">
        <v>16</v>
      </c>
      <c r="K330" s="209"/>
      <c r="L330" s="71"/>
    </row>
    <row r="331" spans="1:26" x14ac:dyDescent="0.25">
      <c r="A331" s="73"/>
      <c r="B331" s="73"/>
      <c r="C331" s="210"/>
      <c r="D331" s="210">
        <v>18</v>
      </c>
      <c r="E331" s="210">
        <v>15</v>
      </c>
      <c r="F331" s="210"/>
      <c r="G331" s="210" t="s">
        <v>3</v>
      </c>
      <c r="H331" s="210">
        <v>14</v>
      </c>
      <c r="I331" s="73" t="s">
        <v>4</v>
      </c>
      <c r="J331" s="210">
        <v>0</v>
      </c>
      <c r="K331" s="210"/>
      <c r="L331" s="75"/>
    </row>
    <row r="332" spans="1:26" x14ac:dyDescent="0.25">
      <c r="A332" s="73"/>
      <c r="B332" s="73"/>
      <c r="C332" s="210"/>
      <c r="D332" s="210"/>
      <c r="E332" s="210"/>
      <c r="F332" s="210"/>
      <c r="G332" s="210" t="s">
        <v>5</v>
      </c>
      <c r="H332" s="210">
        <v>6</v>
      </c>
      <c r="I332" s="73" t="s">
        <v>12</v>
      </c>
      <c r="J332" s="210">
        <v>0</v>
      </c>
      <c r="K332" s="210"/>
      <c r="L332" s="75"/>
      <c r="R332" s="14"/>
      <c r="T332" s="14"/>
      <c r="U332" s="14"/>
      <c r="V332" s="14"/>
      <c r="W332" s="14"/>
    </row>
    <row r="333" spans="1:26" s="14" customFormat="1" x14ac:dyDescent="0.25">
      <c r="A333" s="73"/>
      <c r="B333" s="73"/>
      <c r="C333" s="210"/>
      <c r="D333" s="210"/>
      <c r="E333" s="210"/>
      <c r="F333" s="210"/>
      <c r="G333" s="210" t="s">
        <v>55</v>
      </c>
      <c r="H333" s="210">
        <v>8</v>
      </c>
      <c r="I333" s="73">
        <v>2</v>
      </c>
      <c r="J333" s="210">
        <v>0</v>
      </c>
      <c r="K333" s="210"/>
      <c r="L333" s="75"/>
      <c r="N333" s="50"/>
      <c r="O333"/>
      <c r="P333"/>
      <c r="Q333" s="50"/>
      <c r="X333" s="270"/>
      <c r="Y333"/>
      <c r="Z333"/>
    </row>
    <row r="334" spans="1:26" s="14" customFormat="1" x14ac:dyDescent="0.25">
      <c r="A334" s="73"/>
      <c r="B334" s="73"/>
      <c r="C334" s="210"/>
      <c r="D334" s="210"/>
      <c r="E334" s="210"/>
      <c r="F334" s="210"/>
      <c r="G334" s="210"/>
      <c r="H334" s="210"/>
      <c r="I334" s="73">
        <v>3</v>
      </c>
      <c r="J334" s="210">
        <v>1</v>
      </c>
      <c r="K334" s="210"/>
      <c r="L334" s="75"/>
      <c r="N334" s="50"/>
      <c r="R334"/>
      <c r="T334"/>
      <c r="U334"/>
      <c r="V334" s="50"/>
      <c r="W334" s="50"/>
      <c r="X334" s="270"/>
      <c r="Y334"/>
      <c r="Z334"/>
    </row>
    <row r="335" spans="1:26" x14ac:dyDescent="0.25">
      <c r="A335" s="73"/>
      <c r="B335" s="73"/>
      <c r="C335" s="210"/>
      <c r="D335" s="210"/>
      <c r="E335" s="210"/>
      <c r="F335" s="210"/>
      <c r="G335" s="210"/>
      <c r="H335" s="210"/>
      <c r="I335" s="73">
        <v>4</v>
      </c>
      <c r="J335" s="210">
        <v>2</v>
      </c>
      <c r="K335" s="210"/>
      <c r="L335" s="75"/>
      <c r="O335" s="14"/>
      <c r="P335" s="14"/>
      <c r="Q335" s="14"/>
      <c r="R335" s="14"/>
      <c r="T335" s="14"/>
      <c r="U335" s="14"/>
      <c r="V335" s="14"/>
      <c r="W335" s="14"/>
    </row>
    <row r="336" spans="1:26" s="14" customFormat="1" x14ac:dyDescent="0.25">
      <c r="A336" s="73"/>
      <c r="B336" s="73"/>
      <c r="C336" s="210"/>
      <c r="D336" s="210"/>
      <c r="E336" s="210"/>
      <c r="F336" s="210"/>
      <c r="G336" s="210"/>
      <c r="H336" s="210"/>
      <c r="I336" s="73">
        <v>6</v>
      </c>
      <c r="J336" s="210">
        <v>1</v>
      </c>
      <c r="K336" s="210"/>
      <c r="L336" s="75"/>
      <c r="N336" s="50"/>
      <c r="O336"/>
      <c r="P336"/>
      <c r="Q336" s="50"/>
      <c r="X336" s="270"/>
      <c r="Y336"/>
      <c r="Z336"/>
    </row>
    <row r="337" spans="1:26" s="14" customFormat="1" x14ac:dyDescent="0.25">
      <c r="A337" s="73"/>
      <c r="B337" s="73"/>
      <c r="C337" s="210"/>
      <c r="D337" s="210"/>
      <c r="E337" s="210"/>
      <c r="F337" s="210"/>
      <c r="G337" s="210"/>
      <c r="H337" s="210"/>
      <c r="I337" s="73">
        <v>7</v>
      </c>
      <c r="J337" s="210">
        <v>3</v>
      </c>
      <c r="K337" s="210"/>
      <c r="L337" s="75"/>
      <c r="N337" s="50"/>
      <c r="R337"/>
      <c r="T337"/>
      <c r="U337"/>
      <c r="V337" s="50"/>
      <c r="W337" s="50"/>
      <c r="X337" s="270"/>
      <c r="Y337"/>
      <c r="Z337"/>
    </row>
    <row r="338" spans="1:26" x14ac:dyDescent="0.25">
      <c r="A338" s="73"/>
      <c r="B338" s="73"/>
      <c r="C338" s="210"/>
      <c r="D338" s="210"/>
      <c r="E338" s="210"/>
      <c r="F338" s="210"/>
      <c r="G338" s="210"/>
      <c r="H338" s="210"/>
      <c r="I338" s="73">
        <v>8</v>
      </c>
      <c r="J338" s="210">
        <v>4</v>
      </c>
      <c r="K338" s="210"/>
      <c r="L338" s="75"/>
      <c r="O338" s="14"/>
      <c r="P338" s="14"/>
      <c r="Q338" s="14"/>
    </row>
    <row r="339" spans="1:26" x14ac:dyDescent="0.25">
      <c r="A339" s="73"/>
      <c r="B339" s="73"/>
      <c r="C339" s="210"/>
      <c r="D339" s="210"/>
      <c r="E339" s="210"/>
      <c r="F339" s="210"/>
      <c r="G339" s="210"/>
      <c r="H339" s="210"/>
      <c r="I339" s="73">
        <v>10</v>
      </c>
      <c r="J339" s="210">
        <v>1</v>
      </c>
      <c r="K339" s="210"/>
      <c r="L339" s="75"/>
    </row>
    <row r="340" spans="1:26" x14ac:dyDescent="0.25">
      <c r="A340" s="73"/>
      <c r="B340" s="73"/>
      <c r="C340" s="210"/>
      <c r="D340" s="210"/>
      <c r="E340" s="210"/>
      <c r="F340" s="210"/>
      <c r="G340" s="210"/>
      <c r="H340" s="210"/>
      <c r="I340" s="73">
        <v>11</v>
      </c>
      <c r="J340" s="210">
        <v>0</v>
      </c>
      <c r="K340" s="210"/>
      <c r="L340" s="75"/>
    </row>
    <row r="341" spans="1:26" ht="15.75" thickBot="1" x14ac:dyDescent="0.3">
      <c r="A341" s="211" t="s">
        <v>108</v>
      </c>
      <c r="B341" s="211"/>
      <c r="C341" s="211"/>
      <c r="D341" s="211"/>
      <c r="E341" s="211"/>
      <c r="F341" s="211"/>
      <c r="G341" s="211"/>
      <c r="H341" s="211">
        <f>SUM(H331:H340)</f>
        <v>28</v>
      </c>
      <c r="I341" s="76"/>
      <c r="J341" s="211">
        <f>SUM(J330:J340)</f>
        <v>28</v>
      </c>
      <c r="K341" s="212"/>
      <c r="L341" s="77"/>
      <c r="Y341" s="14"/>
      <c r="Z341" s="14"/>
    </row>
    <row r="342" spans="1:26" ht="15.75" thickBot="1" x14ac:dyDescent="0.3">
      <c r="A342" s="166"/>
      <c r="B342" s="167"/>
      <c r="C342" s="168"/>
      <c r="D342" s="167"/>
      <c r="E342" s="167"/>
      <c r="F342" s="167"/>
      <c r="G342" s="168"/>
      <c r="H342" s="168"/>
      <c r="I342" s="168"/>
      <c r="J342" s="168"/>
      <c r="K342" s="169"/>
      <c r="L342" s="157"/>
      <c r="R342" s="14"/>
      <c r="T342" s="14"/>
      <c r="U342" s="14"/>
      <c r="Y342" s="14"/>
      <c r="Z342" s="14"/>
    </row>
    <row r="343" spans="1:26" x14ac:dyDescent="0.25">
      <c r="A343" s="20" t="s">
        <v>39</v>
      </c>
      <c r="B343" s="282" t="s">
        <v>14</v>
      </c>
      <c r="C343" s="282" t="s">
        <v>1</v>
      </c>
      <c r="D343" s="282" t="s">
        <v>2</v>
      </c>
      <c r="E343" s="282" t="s">
        <v>244</v>
      </c>
      <c r="F343" s="282" t="s">
        <v>238</v>
      </c>
      <c r="G343" s="282" t="s">
        <v>64</v>
      </c>
      <c r="H343" s="282"/>
      <c r="I343" s="20" t="s">
        <v>36</v>
      </c>
      <c r="J343" s="20">
        <v>1</v>
      </c>
      <c r="K343" s="20"/>
      <c r="L343" s="101"/>
      <c r="R343" s="14"/>
      <c r="T343" s="14"/>
      <c r="U343" s="14"/>
    </row>
    <row r="344" spans="1:26" x14ac:dyDescent="0.25">
      <c r="A344" s="16"/>
      <c r="B344" s="285"/>
      <c r="C344" s="285">
        <v>3</v>
      </c>
      <c r="D344" s="285">
        <v>18</v>
      </c>
      <c r="E344" s="285">
        <v>15</v>
      </c>
      <c r="F344" s="285">
        <f>2</f>
        <v>2</v>
      </c>
      <c r="G344" s="285" t="s">
        <v>3</v>
      </c>
      <c r="H344" s="285">
        <v>33</v>
      </c>
      <c r="I344" s="16" t="s">
        <v>4</v>
      </c>
      <c r="J344" s="16">
        <v>9</v>
      </c>
      <c r="K344" s="16"/>
      <c r="L344" s="102"/>
      <c r="O344" s="14"/>
      <c r="P344" s="14"/>
      <c r="Y344" s="14"/>
      <c r="Z344" s="14"/>
    </row>
    <row r="345" spans="1:26" x14ac:dyDescent="0.25">
      <c r="A345" s="16"/>
      <c r="B345" s="17"/>
      <c r="C345" s="16"/>
      <c r="D345" s="17"/>
      <c r="E345" s="17"/>
      <c r="F345" s="17"/>
      <c r="G345" s="16" t="s">
        <v>5</v>
      </c>
      <c r="H345" s="16">
        <v>2</v>
      </c>
      <c r="I345" s="16" t="s">
        <v>12</v>
      </c>
      <c r="J345" s="16">
        <v>1</v>
      </c>
      <c r="K345" s="16"/>
      <c r="L345" s="102"/>
      <c r="O345" s="14"/>
      <c r="P345" s="14"/>
      <c r="Y345" s="14"/>
      <c r="Z345" s="14"/>
    </row>
    <row r="346" spans="1:26" x14ac:dyDescent="0.25">
      <c r="A346" s="16"/>
      <c r="B346" s="17"/>
      <c r="C346" s="16"/>
      <c r="D346" s="17"/>
      <c r="E346" s="17"/>
      <c r="F346" s="17"/>
      <c r="G346" s="16" t="s">
        <v>55</v>
      </c>
      <c r="H346" s="16"/>
      <c r="I346" s="16">
        <v>3</v>
      </c>
      <c r="J346" s="16">
        <v>7</v>
      </c>
      <c r="K346" s="16"/>
      <c r="L346" s="102"/>
    </row>
    <row r="347" spans="1:26" x14ac:dyDescent="0.25">
      <c r="A347" s="16"/>
      <c r="B347" s="17"/>
      <c r="C347" s="16"/>
      <c r="D347" s="17"/>
      <c r="E347" s="17"/>
      <c r="F347" s="17"/>
      <c r="G347" s="16"/>
      <c r="H347" s="16"/>
      <c r="I347" s="16">
        <v>4</v>
      </c>
      <c r="J347" s="16">
        <v>2</v>
      </c>
      <c r="K347" s="16"/>
      <c r="L347" s="102"/>
    </row>
    <row r="348" spans="1:26" x14ac:dyDescent="0.25">
      <c r="A348" s="16"/>
      <c r="B348" s="17"/>
      <c r="C348" s="16"/>
      <c r="D348" s="17"/>
      <c r="E348" s="17"/>
      <c r="F348" s="17"/>
      <c r="G348" s="16"/>
      <c r="H348" s="16"/>
      <c r="I348" s="16">
        <v>8</v>
      </c>
      <c r="J348" s="16">
        <v>10</v>
      </c>
      <c r="K348" s="16"/>
      <c r="L348" s="102"/>
    </row>
    <row r="349" spans="1:26" x14ac:dyDescent="0.25">
      <c r="A349" s="16"/>
      <c r="B349" s="17"/>
      <c r="C349" s="16"/>
      <c r="D349" s="17"/>
      <c r="E349" s="17"/>
      <c r="F349" s="17"/>
      <c r="G349" s="16"/>
      <c r="H349" s="16"/>
      <c r="I349" s="16">
        <v>10</v>
      </c>
      <c r="J349" s="16">
        <v>0</v>
      </c>
      <c r="K349" s="16"/>
      <c r="L349" s="102"/>
    </row>
    <row r="350" spans="1:26" x14ac:dyDescent="0.25">
      <c r="A350" s="16"/>
      <c r="B350" s="17"/>
      <c r="C350" s="16"/>
      <c r="D350" s="17"/>
      <c r="E350" s="17"/>
      <c r="F350" s="17"/>
      <c r="G350" s="16"/>
      <c r="H350" s="16"/>
      <c r="I350" s="16">
        <v>11</v>
      </c>
      <c r="J350" s="16">
        <v>3</v>
      </c>
      <c r="K350" s="16"/>
      <c r="L350" s="102"/>
    </row>
    <row r="351" spans="1:26" ht="15.75" thickBot="1" x14ac:dyDescent="0.3">
      <c r="A351" s="117" t="s">
        <v>68</v>
      </c>
      <c r="B351" s="136"/>
      <c r="C351" s="137"/>
      <c r="D351" s="136"/>
      <c r="E351" s="136"/>
      <c r="F351" s="136"/>
      <c r="G351" s="137"/>
      <c r="H351" s="137">
        <f>SUM(H343:H350)</f>
        <v>35</v>
      </c>
      <c r="I351" s="137"/>
      <c r="J351" s="137">
        <f>SUM(J343:J350)</f>
        <v>33</v>
      </c>
      <c r="K351" s="137"/>
      <c r="L351" s="118"/>
    </row>
    <row r="352" spans="1:26" x14ac:dyDescent="0.25">
      <c r="A352" s="347" t="s">
        <v>39</v>
      </c>
      <c r="B352" s="348" t="s">
        <v>14</v>
      </c>
      <c r="C352" s="348" t="s">
        <v>45</v>
      </c>
      <c r="D352" s="348"/>
      <c r="E352" s="348"/>
      <c r="F352" s="348"/>
      <c r="G352" s="3"/>
      <c r="H352" s="10"/>
      <c r="I352" s="10"/>
      <c r="J352" s="10"/>
      <c r="K352" s="10"/>
      <c r="L352" s="57"/>
    </row>
    <row r="353" spans="1:26" x14ac:dyDescent="0.25">
      <c r="B353" s="217"/>
      <c r="C353" s="217"/>
      <c r="D353" s="217"/>
      <c r="E353" s="217">
        <v>0</v>
      </c>
      <c r="F353" s="217"/>
      <c r="G353" s="4"/>
      <c r="J353" s="2"/>
      <c r="K353" s="2"/>
      <c r="L353" s="58"/>
    </row>
    <row r="354" spans="1:26" x14ac:dyDescent="0.25">
      <c r="A354" s="129"/>
      <c r="B354" s="218"/>
      <c r="C354" s="218"/>
      <c r="D354" s="218"/>
      <c r="E354" s="218"/>
      <c r="F354" s="218"/>
      <c r="G354" s="4"/>
      <c r="H354" s="38"/>
      <c r="I354" s="38"/>
      <c r="J354" s="38"/>
      <c r="K354" s="38"/>
      <c r="L354" s="59"/>
    </row>
    <row r="355" spans="1:26" ht="15.75" thickBot="1" x14ac:dyDescent="0.3">
      <c r="A355" s="349"/>
      <c r="B355" s="350"/>
      <c r="C355" s="350"/>
      <c r="D355" s="350"/>
      <c r="E355" s="350"/>
      <c r="F355" s="350"/>
      <c r="G355" s="351"/>
      <c r="H355" s="352"/>
      <c r="I355" s="352"/>
      <c r="J355" s="352"/>
      <c r="K355" s="352"/>
      <c r="L355" s="353"/>
    </row>
    <row r="356" spans="1:26" x14ac:dyDescent="0.25">
      <c r="A356" s="325"/>
      <c r="B356" s="326" t="s">
        <v>14</v>
      </c>
      <c r="C356" s="326" t="s">
        <v>35</v>
      </c>
      <c r="D356" s="326"/>
      <c r="E356" s="326"/>
      <c r="F356" s="326"/>
      <c r="G356" s="303" t="s">
        <v>64</v>
      </c>
      <c r="H356" s="303"/>
      <c r="I356" s="303"/>
      <c r="J356" s="303"/>
      <c r="K356" s="303"/>
      <c r="L356" s="305" t="s">
        <v>118</v>
      </c>
    </row>
    <row r="357" spans="1:26" x14ac:dyDescent="0.25">
      <c r="A357" s="125"/>
      <c r="B357" s="220"/>
      <c r="C357" s="220">
        <v>2</v>
      </c>
      <c r="D357" s="220"/>
      <c r="E357" s="220"/>
      <c r="F357" s="220"/>
      <c r="G357" s="92" t="s">
        <v>3</v>
      </c>
      <c r="H357" s="92">
        <v>3</v>
      </c>
      <c r="I357" s="92" t="s">
        <v>117</v>
      </c>
      <c r="J357" s="92">
        <v>2</v>
      </c>
      <c r="K357" s="92"/>
      <c r="L357" s="100" t="s">
        <v>140</v>
      </c>
    </row>
    <row r="358" spans="1:26" x14ac:dyDescent="0.25">
      <c r="A358" s="149"/>
      <c r="B358" s="223"/>
      <c r="C358" s="223"/>
      <c r="D358" s="223"/>
      <c r="E358" s="223"/>
      <c r="F358" s="223"/>
      <c r="G358" s="93"/>
      <c r="H358" s="93"/>
      <c r="I358" s="93"/>
      <c r="J358" s="93"/>
      <c r="K358" s="93"/>
      <c r="L358" s="150" t="s">
        <v>120</v>
      </c>
    </row>
    <row r="359" spans="1:26" ht="15.75" thickBot="1" x14ac:dyDescent="0.3">
      <c r="A359" s="297" t="s">
        <v>186</v>
      </c>
      <c r="B359" s="298"/>
      <c r="C359" s="298"/>
      <c r="D359" s="298"/>
      <c r="E359" s="298">
        <v>2</v>
      </c>
      <c r="F359" s="298"/>
      <c r="G359" s="254"/>
      <c r="H359" s="254"/>
      <c r="I359" s="254"/>
      <c r="J359" s="254">
        <v>2</v>
      </c>
      <c r="K359" s="254"/>
      <c r="L359" s="257"/>
    </row>
    <row r="360" spans="1:26" x14ac:dyDescent="0.25">
      <c r="A360" s="124"/>
      <c r="B360" s="219" t="s">
        <v>14</v>
      </c>
      <c r="C360" s="219" t="s">
        <v>40</v>
      </c>
      <c r="D360" s="219"/>
      <c r="E360" s="219"/>
      <c r="F360" s="219"/>
      <c r="G360" s="89" t="s">
        <v>64</v>
      </c>
      <c r="H360" s="89"/>
      <c r="I360" s="89"/>
      <c r="J360" s="89"/>
      <c r="K360" s="89"/>
      <c r="L360" s="99" t="s">
        <v>121</v>
      </c>
    </row>
    <row r="361" spans="1:26" x14ac:dyDescent="0.25">
      <c r="A361" s="125"/>
      <c r="B361" s="220"/>
      <c r="C361" s="220">
        <v>1</v>
      </c>
      <c r="D361" s="220"/>
      <c r="E361" s="220"/>
      <c r="F361" s="220"/>
      <c r="G361" s="92" t="s">
        <v>3</v>
      </c>
      <c r="H361" s="92">
        <v>3</v>
      </c>
      <c r="I361" s="92" t="s">
        <v>36</v>
      </c>
      <c r="J361" s="92">
        <v>7</v>
      </c>
      <c r="K361" s="92"/>
      <c r="L361" s="100"/>
    </row>
    <row r="362" spans="1:26" x14ac:dyDescent="0.25">
      <c r="A362" s="149"/>
      <c r="B362" s="223"/>
      <c r="C362" s="223"/>
      <c r="D362" s="223"/>
      <c r="E362" s="223"/>
      <c r="F362" s="223"/>
      <c r="G362" s="93" t="s">
        <v>5</v>
      </c>
      <c r="H362" s="93">
        <v>2</v>
      </c>
      <c r="I362" s="93"/>
      <c r="J362" s="93"/>
      <c r="K362" s="93"/>
      <c r="L362" s="150"/>
    </row>
    <row r="363" spans="1:26" x14ac:dyDescent="0.25">
      <c r="A363" s="149"/>
      <c r="B363" s="223"/>
      <c r="C363" s="223"/>
      <c r="D363" s="223"/>
      <c r="E363" s="223"/>
      <c r="F363" s="223"/>
      <c r="G363" s="93" t="s">
        <v>119</v>
      </c>
      <c r="H363" s="93">
        <v>2</v>
      </c>
      <c r="I363" s="93"/>
      <c r="J363" s="93"/>
      <c r="K363" s="93"/>
      <c r="L363" s="150"/>
    </row>
    <row r="364" spans="1:26" ht="15.75" thickBot="1" x14ac:dyDescent="0.3">
      <c r="A364" s="293" t="s">
        <v>185</v>
      </c>
      <c r="B364" s="294"/>
      <c r="C364" s="295"/>
      <c r="D364" s="294"/>
      <c r="E364" s="294"/>
      <c r="F364" s="294"/>
      <c r="G364" s="295"/>
      <c r="H364" s="295">
        <f>SUM(H360:H363)</f>
        <v>7</v>
      </c>
      <c r="I364" s="295"/>
      <c r="J364" s="295">
        <f>SUM(J360:J363)</f>
        <v>7</v>
      </c>
      <c r="K364" s="295"/>
      <c r="L364" s="296"/>
    </row>
    <row r="365" spans="1:26" x14ac:dyDescent="0.25">
      <c r="A365" s="23" t="s">
        <v>39</v>
      </c>
      <c r="B365" s="23" t="s">
        <v>60</v>
      </c>
      <c r="C365" s="23" t="s">
        <v>1</v>
      </c>
      <c r="D365" s="23" t="s">
        <v>2</v>
      </c>
      <c r="E365" s="224" t="s">
        <v>244</v>
      </c>
      <c r="F365" s="224" t="s">
        <v>238</v>
      </c>
      <c r="G365" s="23" t="s">
        <v>64</v>
      </c>
      <c r="H365" s="23"/>
      <c r="I365" s="23" t="s">
        <v>36</v>
      </c>
      <c r="J365" s="23">
        <v>8</v>
      </c>
      <c r="K365" s="23"/>
      <c r="L365" s="110"/>
    </row>
    <row r="366" spans="1:26" s="14" customFormat="1" x14ac:dyDescent="0.25">
      <c r="A366" s="26"/>
      <c r="B366" s="25"/>
      <c r="C366" s="26">
        <v>2</v>
      </c>
      <c r="D366" s="26">
        <v>24</v>
      </c>
      <c r="E366" s="26">
        <v>24</v>
      </c>
      <c r="F366" s="26">
        <v>0</v>
      </c>
      <c r="G366" s="26" t="s">
        <v>3</v>
      </c>
      <c r="H366" s="26">
        <v>27</v>
      </c>
      <c r="I366" s="26" t="s">
        <v>4</v>
      </c>
      <c r="J366" s="26">
        <v>4</v>
      </c>
      <c r="K366" s="26"/>
      <c r="L366" s="111"/>
      <c r="N366" s="50"/>
      <c r="O366"/>
      <c r="P366"/>
      <c r="Q366" s="50"/>
      <c r="R366"/>
      <c r="T366"/>
      <c r="U366"/>
      <c r="V366" s="50"/>
      <c r="W366" s="50"/>
      <c r="X366" s="270"/>
      <c r="Y366"/>
      <c r="Z366"/>
    </row>
    <row r="367" spans="1:26" x14ac:dyDescent="0.25">
      <c r="A367" s="26"/>
      <c r="B367" s="25"/>
      <c r="C367" s="26"/>
      <c r="D367" s="25"/>
      <c r="E367" s="25"/>
      <c r="F367" s="25"/>
      <c r="G367" s="26" t="s">
        <v>5</v>
      </c>
      <c r="H367" s="26">
        <v>6</v>
      </c>
      <c r="I367" s="26" t="s">
        <v>12</v>
      </c>
      <c r="J367" s="26">
        <v>4</v>
      </c>
      <c r="K367" s="26"/>
      <c r="L367" s="111"/>
    </row>
    <row r="368" spans="1:26" x14ac:dyDescent="0.25">
      <c r="A368" s="26"/>
      <c r="B368" s="25"/>
      <c r="C368" s="26"/>
      <c r="D368" s="25"/>
      <c r="E368" s="25"/>
      <c r="F368" s="25"/>
      <c r="G368" s="26" t="s">
        <v>55</v>
      </c>
      <c r="H368" s="26">
        <v>3</v>
      </c>
      <c r="I368" s="26">
        <v>3</v>
      </c>
      <c r="J368" s="26">
        <v>6</v>
      </c>
      <c r="K368" s="26"/>
      <c r="L368" s="111"/>
    </row>
    <row r="369" spans="1:26" x14ac:dyDescent="0.25">
      <c r="A369" s="26"/>
      <c r="B369" s="25"/>
      <c r="C369" s="26"/>
      <c r="D369" s="25"/>
      <c r="E369" s="25"/>
      <c r="F369" s="25"/>
      <c r="G369" s="26"/>
      <c r="H369" s="26"/>
      <c r="I369" s="26">
        <v>4</v>
      </c>
      <c r="J369" s="26">
        <v>2</v>
      </c>
      <c r="K369" s="26"/>
      <c r="L369" s="111"/>
    </row>
    <row r="370" spans="1:26" x14ac:dyDescent="0.25">
      <c r="A370" s="26"/>
      <c r="B370" s="25"/>
      <c r="C370" s="26"/>
      <c r="D370" s="25"/>
      <c r="E370" s="25"/>
      <c r="F370" s="25"/>
      <c r="G370" s="26"/>
      <c r="H370" s="26"/>
      <c r="I370" s="26">
        <v>6</v>
      </c>
      <c r="J370" s="26">
        <v>1</v>
      </c>
      <c r="K370" s="26"/>
      <c r="L370" s="111"/>
      <c r="R370" s="14"/>
      <c r="T370" s="14"/>
      <c r="U370" s="14"/>
      <c r="V370" s="14"/>
      <c r="W370" s="14"/>
    </row>
    <row r="371" spans="1:26" s="14" customFormat="1" x14ac:dyDescent="0.25">
      <c r="A371" s="26"/>
      <c r="B371" s="25"/>
      <c r="C371" s="26"/>
      <c r="D371" s="25"/>
      <c r="E371" s="25"/>
      <c r="F371" s="25"/>
      <c r="G371" s="26"/>
      <c r="H371" s="26"/>
      <c r="I371" s="26">
        <v>8</v>
      </c>
      <c r="J371" s="26">
        <v>3</v>
      </c>
      <c r="K371" s="26"/>
      <c r="L371" s="111"/>
      <c r="N371" s="50"/>
      <c r="O371"/>
      <c r="P371"/>
      <c r="Q371" s="50"/>
      <c r="R371"/>
      <c r="T371"/>
      <c r="U371"/>
      <c r="V371" s="50"/>
      <c r="W371" s="50"/>
      <c r="X371" s="270"/>
      <c r="Y371"/>
      <c r="Z371"/>
    </row>
    <row r="372" spans="1:26" x14ac:dyDescent="0.25">
      <c r="A372" s="26"/>
      <c r="B372" s="25"/>
      <c r="C372" s="26"/>
      <c r="D372" s="25"/>
      <c r="E372" s="25"/>
      <c r="F372" s="25"/>
      <c r="G372" s="26"/>
      <c r="H372" s="26"/>
      <c r="I372" s="26">
        <v>10</v>
      </c>
      <c r="J372" s="26">
        <v>3</v>
      </c>
      <c r="K372" s="26"/>
      <c r="L372" s="111"/>
      <c r="O372" s="14"/>
      <c r="P372" s="14"/>
      <c r="Q372" s="14"/>
    </row>
    <row r="373" spans="1:26" x14ac:dyDescent="0.25">
      <c r="A373" s="26"/>
      <c r="B373" s="25"/>
      <c r="C373" s="26"/>
      <c r="D373" s="25"/>
      <c r="E373" s="25"/>
      <c r="F373" s="25"/>
      <c r="G373" s="26"/>
      <c r="H373" s="26"/>
      <c r="I373" s="26">
        <v>11</v>
      </c>
      <c r="J373" s="26">
        <v>5</v>
      </c>
      <c r="K373" s="26"/>
      <c r="L373" s="111"/>
    </row>
    <row r="374" spans="1:26" ht="15.75" thickBot="1" x14ac:dyDescent="0.3">
      <c r="A374" s="134" t="s">
        <v>69</v>
      </c>
      <c r="B374" s="143"/>
      <c r="C374" s="134"/>
      <c r="D374" s="143"/>
      <c r="E374" s="143"/>
      <c r="F374" s="143"/>
      <c r="G374" s="134"/>
      <c r="H374" s="134">
        <f>SUM(H366:H373)</f>
        <v>36</v>
      </c>
      <c r="I374" s="134"/>
      <c r="J374" s="134">
        <f>SUM(J365:J373)</f>
        <v>36</v>
      </c>
      <c r="K374" s="134"/>
      <c r="L374" s="135"/>
      <c r="Y374" s="14"/>
      <c r="Z374" s="14"/>
    </row>
    <row r="375" spans="1:26" x14ac:dyDescent="0.25">
      <c r="A375" s="347" t="s">
        <v>39</v>
      </c>
      <c r="B375" s="348" t="s">
        <v>60</v>
      </c>
      <c r="C375" s="348" t="s">
        <v>45</v>
      </c>
      <c r="D375" s="348"/>
      <c r="E375" s="348"/>
      <c r="F375" s="348"/>
      <c r="G375" s="3" t="s">
        <v>64</v>
      </c>
      <c r="H375" s="10"/>
      <c r="I375" s="10"/>
      <c r="J375" s="10"/>
      <c r="K375" s="10"/>
      <c r="L375" s="57"/>
      <c r="R375" s="14"/>
      <c r="T375" s="14"/>
      <c r="U375" s="14"/>
      <c r="V375" s="14"/>
      <c r="W375" s="14"/>
    </row>
    <row r="376" spans="1:26" s="14" customFormat="1" x14ac:dyDescent="0.25">
      <c r="A376" s="128"/>
      <c r="B376" s="217"/>
      <c r="C376" s="217"/>
      <c r="D376" s="217">
        <v>4</v>
      </c>
      <c r="E376" s="217">
        <v>3</v>
      </c>
      <c r="F376" s="217"/>
      <c r="G376" s="4" t="s">
        <v>3</v>
      </c>
      <c r="H376" s="2">
        <v>3</v>
      </c>
      <c r="I376" s="2" t="s">
        <v>117</v>
      </c>
      <c r="J376" s="2">
        <v>2</v>
      </c>
      <c r="K376" s="2"/>
      <c r="L376" s="58" t="s">
        <v>116</v>
      </c>
      <c r="N376" s="50"/>
      <c r="O376"/>
      <c r="P376"/>
      <c r="Q376" s="50"/>
      <c r="R376"/>
      <c r="T376"/>
      <c r="U376"/>
      <c r="V376" s="50"/>
      <c r="W376" s="50"/>
      <c r="X376" s="270"/>
      <c r="Y376"/>
      <c r="Z376"/>
    </row>
    <row r="377" spans="1:26" x14ac:dyDescent="0.25">
      <c r="A377" s="129"/>
      <c r="B377" s="218"/>
      <c r="C377" s="218"/>
      <c r="D377" s="218"/>
      <c r="E377" s="218"/>
      <c r="F377" s="218"/>
      <c r="G377" s="4" t="s">
        <v>5</v>
      </c>
      <c r="H377" s="38">
        <v>1</v>
      </c>
      <c r="I377" s="38" t="s">
        <v>4</v>
      </c>
      <c r="J377" s="38">
        <v>1</v>
      </c>
      <c r="K377" s="38"/>
      <c r="L377" s="59"/>
      <c r="O377" s="14"/>
      <c r="P377" s="14"/>
      <c r="Q377" s="14"/>
    </row>
    <row r="378" spans="1:26" x14ac:dyDescent="0.25">
      <c r="A378" s="129"/>
      <c r="B378" s="218"/>
      <c r="C378" s="218"/>
      <c r="D378" s="218"/>
      <c r="E378" s="218"/>
      <c r="F378" s="218"/>
      <c r="G378" s="4" t="s">
        <v>55</v>
      </c>
      <c r="H378" s="38">
        <v>0</v>
      </c>
      <c r="I378" s="38">
        <v>11</v>
      </c>
      <c r="J378" s="38">
        <v>1</v>
      </c>
      <c r="K378" s="38"/>
      <c r="L378" s="59"/>
    </row>
    <row r="379" spans="1:26" ht="15.75" thickBot="1" x14ac:dyDescent="0.3">
      <c r="A379" s="242" t="s">
        <v>124</v>
      </c>
      <c r="B379" s="232"/>
      <c r="C379" s="232"/>
      <c r="D379" s="232"/>
      <c r="E379" s="232"/>
      <c r="F379" s="232"/>
      <c r="G379" s="233"/>
      <c r="H379" s="233">
        <f>SUM(H376:H378)</f>
        <v>4</v>
      </c>
      <c r="I379" s="233"/>
      <c r="J379" s="233">
        <f>SUM(J376:J378)</f>
        <v>4</v>
      </c>
      <c r="K379" s="233"/>
      <c r="L379" s="235"/>
      <c r="Y379" s="14"/>
      <c r="Z379" s="14"/>
    </row>
    <row r="380" spans="1:26" x14ac:dyDescent="0.25">
      <c r="A380" s="325"/>
      <c r="B380" s="326" t="s">
        <v>60</v>
      </c>
      <c r="C380" s="326" t="s">
        <v>35</v>
      </c>
      <c r="D380" s="326"/>
      <c r="E380" s="326"/>
      <c r="F380" s="326"/>
      <c r="G380" s="303"/>
      <c r="H380" s="303"/>
      <c r="I380" s="303"/>
      <c r="J380" s="303"/>
      <c r="K380" s="303"/>
      <c r="L380" s="305"/>
      <c r="R380" s="14"/>
      <c r="T380" s="14"/>
      <c r="U380" s="14"/>
      <c r="V380" s="14"/>
      <c r="W380" s="14"/>
    </row>
    <row r="381" spans="1:26" s="14" customFormat="1" x14ac:dyDescent="0.25">
      <c r="A381" s="125"/>
      <c r="B381" s="220"/>
      <c r="C381" s="220">
        <v>0</v>
      </c>
      <c r="D381" s="220"/>
      <c r="E381" s="220"/>
      <c r="F381" s="220"/>
      <c r="G381" s="92"/>
      <c r="H381" s="92"/>
      <c r="I381" s="92"/>
      <c r="J381" s="92"/>
      <c r="K381" s="92"/>
      <c r="L381" s="100"/>
      <c r="O381"/>
      <c r="P381"/>
      <c r="Q381" s="50"/>
      <c r="X381" s="270"/>
      <c r="Y381"/>
      <c r="Z381"/>
    </row>
    <row r="382" spans="1:26" s="14" customFormat="1" x14ac:dyDescent="0.25">
      <c r="A382" s="149"/>
      <c r="B382" s="223"/>
      <c r="C382" s="223"/>
      <c r="D382" s="223"/>
      <c r="E382" s="223"/>
      <c r="F382" s="223"/>
      <c r="G382" s="93"/>
      <c r="H382" s="93"/>
      <c r="I382" s="93"/>
      <c r="J382" s="93"/>
      <c r="K382" s="93"/>
      <c r="L382" s="150"/>
      <c r="X382" s="270"/>
      <c r="Y382"/>
      <c r="Z382"/>
    </row>
    <row r="383" spans="1:26" s="14" customFormat="1" ht="15.75" thickBot="1" x14ac:dyDescent="0.3">
      <c r="A383" s="354"/>
      <c r="B383" s="355"/>
      <c r="C383" s="355"/>
      <c r="D383" s="355"/>
      <c r="E383" s="355"/>
      <c r="F383" s="355"/>
      <c r="G383" s="345"/>
      <c r="H383" s="345"/>
      <c r="I383" s="345"/>
      <c r="J383" s="345"/>
      <c r="K383" s="345"/>
      <c r="L383" s="338"/>
      <c r="R383"/>
      <c r="T383"/>
      <c r="U383"/>
      <c r="V383" s="50"/>
      <c r="W383" s="50"/>
      <c r="X383" s="270"/>
      <c r="Y383"/>
      <c r="Z383"/>
    </row>
    <row r="384" spans="1:26" s="14" customFormat="1" ht="15.75" thickBot="1" x14ac:dyDescent="0.3">
      <c r="A384" s="166"/>
      <c r="B384" s="167"/>
      <c r="C384" s="168"/>
      <c r="D384" s="167"/>
      <c r="E384" s="167"/>
      <c r="F384" s="167"/>
      <c r="G384" s="168"/>
      <c r="H384" s="168"/>
      <c r="I384" s="168"/>
      <c r="J384" s="168"/>
      <c r="K384" s="168"/>
      <c r="L384" s="157"/>
      <c r="N384" s="268"/>
      <c r="R384"/>
      <c r="T384"/>
      <c r="U384"/>
      <c r="V384" s="50"/>
      <c r="W384" s="50"/>
      <c r="X384" s="270"/>
    </row>
    <row r="385" spans="1:26" s="14" customFormat="1" x14ac:dyDescent="0.25">
      <c r="A385" s="20" t="s">
        <v>41</v>
      </c>
      <c r="B385" s="282" t="s">
        <v>14</v>
      </c>
      <c r="C385" s="282" t="s">
        <v>1</v>
      </c>
      <c r="D385" s="282" t="s">
        <v>2</v>
      </c>
      <c r="E385" s="282" t="s">
        <v>244</v>
      </c>
      <c r="F385" s="282" t="s">
        <v>238</v>
      </c>
      <c r="G385" s="20" t="s">
        <v>64</v>
      </c>
      <c r="H385" s="20"/>
      <c r="I385" s="20" t="s">
        <v>36</v>
      </c>
      <c r="J385" s="20">
        <v>6</v>
      </c>
      <c r="K385" s="20"/>
      <c r="L385" s="101"/>
      <c r="N385" s="269"/>
      <c r="O385"/>
      <c r="P385"/>
      <c r="Q385" s="50"/>
      <c r="R385"/>
      <c r="T385"/>
      <c r="U385"/>
      <c r="V385" s="50"/>
      <c r="W385" s="50"/>
      <c r="X385" s="270"/>
      <c r="Y385"/>
      <c r="Z385"/>
    </row>
    <row r="386" spans="1:26" x14ac:dyDescent="0.25">
      <c r="A386" s="16"/>
      <c r="B386" s="285"/>
      <c r="C386" s="285">
        <v>2</v>
      </c>
      <c r="D386" s="285">
        <v>20</v>
      </c>
      <c r="E386" s="285">
        <v>17</v>
      </c>
      <c r="F386" s="285">
        <v>3</v>
      </c>
      <c r="G386" s="16" t="s">
        <v>3</v>
      </c>
      <c r="H386" s="16">
        <v>25</v>
      </c>
      <c r="I386" s="16" t="s">
        <v>4</v>
      </c>
      <c r="J386" s="16">
        <v>4</v>
      </c>
      <c r="K386" s="16"/>
      <c r="L386" s="102"/>
      <c r="N386" s="268"/>
    </row>
    <row r="387" spans="1:26" x14ac:dyDescent="0.25">
      <c r="A387" s="16"/>
      <c r="B387" s="17"/>
      <c r="C387" s="16"/>
      <c r="D387" s="17"/>
      <c r="E387" s="17"/>
      <c r="F387" s="17"/>
      <c r="G387" s="16" t="s">
        <v>5</v>
      </c>
      <c r="H387" s="16">
        <v>2</v>
      </c>
      <c r="I387" s="16" t="s">
        <v>12</v>
      </c>
      <c r="J387" s="16">
        <v>1</v>
      </c>
      <c r="K387" s="16"/>
      <c r="L387" s="102"/>
      <c r="R387" s="14"/>
      <c r="T387" s="14"/>
      <c r="U387" s="14"/>
    </row>
    <row r="388" spans="1:26" x14ac:dyDescent="0.25">
      <c r="A388" s="16"/>
      <c r="B388" s="17"/>
      <c r="C388" s="16"/>
      <c r="D388" s="17"/>
      <c r="E388" s="17"/>
      <c r="F388" s="17"/>
      <c r="G388" s="16" t="s">
        <v>55</v>
      </c>
      <c r="H388" s="16">
        <v>2</v>
      </c>
      <c r="I388" s="16">
        <v>3</v>
      </c>
      <c r="J388" s="16">
        <v>4</v>
      </c>
      <c r="K388" s="16"/>
      <c r="L388" s="102" t="s">
        <v>317</v>
      </c>
      <c r="R388" s="14"/>
      <c r="T388" s="14"/>
      <c r="U388" s="14"/>
    </row>
    <row r="389" spans="1:26" x14ac:dyDescent="0.25">
      <c r="A389" s="16"/>
      <c r="B389" s="17"/>
      <c r="C389" s="16"/>
      <c r="D389" s="17"/>
      <c r="E389" s="17"/>
      <c r="F389" s="17"/>
      <c r="G389" s="16"/>
      <c r="H389" s="16">
        <v>0</v>
      </c>
      <c r="I389" s="16">
        <v>4</v>
      </c>
      <c r="J389" s="16">
        <v>3</v>
      </c>
      <c r="K389" s="16"/>
      <c r="L389" s="102" t="s">
        <v>318</v>
      </c>
      <c r="O389" s="14"/>
      <c r="P389" s="14"/>
      <c r="R389" s="14"/>
      <c r="T389" s="14"/>
      <c r="U389" s="14"/>
      <c r="Y389" s="14"/>
      <c r="Z389" s="14"/>
    </row>
    <row r="390" spans="1:26" x14ac:dyDescent="0.25">
      <c r="A390" s="16"/>
      <c r="B390" s="17"/>
      <c r="C390" s="16"/>
      <c r="D390" s="17"/>
      <c r="E390" s="17"/>
      <c r="F390" s="17"/>
      <c r="G390" s="16"/>
      <c r="H390" s="16"/>
      <c r="I390" s="16">
        <v>6</v>
      </c>
      <c r="J390" s="16">
        <v>1</v>
      </c>
      <c r="K390" s="16"/>
      <c r="L390" s="102" t="s">
        <v>316</v>
      </c>
      <c r="O390" s="14"/>
      <c r="P390" s="14"/>
      <c r="R390" s="14"/>
      <c r="T390" s="14"/>
      <c r="U390" s="14"/>
      <c r="Y390" s="14"/>
      <c r="Z390" s="14"/>
    </row>
    <row r="391" spans="1:26" x14ac:dyDescent="0.25">
      <c r="A391" s="16"/>
      <c r="B391" s="17"/>
      <c r="C391" s="16"/>
      <c r="D391" s="17"/>
      <c r="E391" s="17"/>
      <c r="F391" s="17"/>
      <c r="G391" s="16"/>
      <c r="H391" s="16"/>
      <c r="I391" s="16">
        <v>7</v>
      </c>
      <c r="J391" s="16">
        <v>1</v>
      </c>
      <c r="K391" s="16"/>
      <c r="L391" s="102"/>
      <c r="O391" s="14"/>
      <c r="P391" s="14"/>
      <c r="R391" s="14"/>
      <c r="T391" s="14"/>
      <c r="U391" s="14"/>
      <c r="Y391" s="14"/>
      <c r="Z391" s="14"/>
    </row>
    <row r="392" spans="1:26" x14ac:dyDescent="0.25">
      <c r="A392" s="16"/>
      <c r="B392" s="17"/>
      <c r="C392" s="16"/>
      <c r="D392" s="17"/>
      <c r="E392" s="17"/>
      <c r="F392" s="17"/>
      <c r="G392" s="16"/>
      <c r="H392" s="16"/>
      <c r="I392" s="16">
        <v>8</v>
      </c>
      <c r="J392" s="16">
        <v>1</v>
      </c>
      <c r="K392" s="16"/>
      <c r="L392" s="102"/>
      <c r="O392" s="14"/>
      <c r="P392" s="14"/>
      <c r="Y392" s="14"/>
      <c r="Z392" s="14"/>
    </row>
    <row r="393" spans="1:26" s="14" customFormat="1" x14ac:dyDescent="0.25">
      <c r="A393" s="16"/>
      <c r="B393" s="17"/>
      <c r="C393" s="16"/>
      <c r="D393" s="17"/>
      <c r="E393" s="17"/>
      <c r="F393" s="17"/>
      <c r="G393" s="16"/>
      <c r="H393" s="16"/>
      <c r="I393" s="16">
        <v>9</v>
      </c>
      <c r="J393" s="16">
        <v>3</v>
      </c>
      <c r="K393" s="16"/>
      <c r="L393" s="102"/>
      <c r="N393" s="50"/>
      <c r="Q393" s="50"/>
      <c r="R393"/>
      <c r="T393"/>
      <c r="U393"/>
      <c r="V393" s="50"/>
      <c r="W393" s="50"/>
      <c r="X393" s="270"/>
    </row>
    <row r="394" spans="1:26" x14ac:dyDescent="0.25">
      <c r="A394" s="16"/>
      <c r="B394" s="17"/>
      <c r="C394" s="16"/>
      <c r="D394" s="17"/>
      <c r="E394" s="17"/>
      <c r="F394" s="17"/>
      <c r="G394" s="16"/>
      <c r="H394" s="16"/>
      <c r="I394" s="16">
        <v>10</v>
      </c>
      <c r="J394" s="16">
        <v>4</v>
      </c>
      <c r="K394" s="16"/>
      <c r="L394" s="102"/>
    </row>
    <row r="395" spans="1:26" x14ac:dyDescent="0.25">
      <c r="A395" s="16"/>
      <c r="B395" s="17"/>
      <c r="C395" s="16"/>
      <c r="D395" s="17"/>
      <c r="E395" s="17"/>
      <c r="F395" s="17"/>
      <c r="G395" s="16"/>
      <c r="H395" s="16"/>
      <c r="I395" s="16">
        <v>11</v>
      </c>
      <c r="J395" s="16">
        <v>1</v>
      </c>
      <c r="K395" s="16"/>
      <c r="L395" s="102"/>
    </row>
    <row r="396" spans="1:26" ht="15.75" thickBot="1" x14ac:dyDescent="0.3">
      <c r="A396" s="117" t="s">
        <v>68</v>
      </c>
      <c r="B396" s="136"/>
      <c r="C396" s="137"/>
      <c r="D396" s="136"/>
      <c r="E396" s="136"/>
      <c r="F396" s="136"/>
      <c r="G396" s="137"/>
      <c r="H396" s="137">
        <f t="shared" ref="H396" si="20">SUM(H385:H395)</f>
        <v>29</v>
      </c>
      <c r="I396" s="137"/>
      <c r="J396" s="137">
        <f>SUM(J385:J395)</f>
        <v>29</v>
      </c>
      <c r="K396" s="137"/>
      <c r="L396" s="118"/>
    </row>
    <row r="397" spans="1:26" x14ac:dyDescent="0.25">
      <c r="A397" s="133" t="s">
        <v>41</v>
      </c>
      <c r="B397" s="5" t="s">
        <v>59</v>
      </c>
      <c r="C397" s="1" t="s">
        <v>123</v>
      </c>
      <c r="D397" s="5"/>
      <c r="E397" s="5"/>
      <c r="F397" s="5"/>
      <c r="G397" s="5" t="s">
        <v>64</v>
      </c>
      <c r="H397" s="5"/>
      <c r="I397" s="5"/>
      <c r="J397" s="5"/>
      <c r="K397" s="39"/>
      <c r="L397" s="299"/>
      <c r="M397" s="300"/>
      <c r="Q397" s="50">
        <f>8400/1200*500</f>
        <v>3500</v>
      </c>
    </row>
    <row r="398" spans="1:26" x14ac:dyDescent="0.25">
      <c r="A398" s="122"/>
      <c r="B398" s="4"/>
      <c r="D398" s="4"/>
      <c r="E398" s="4">
        <v>2</v>
      </c>
      <c r="F398" s="4"/>
      <c r="G398" s="4" t="s">
        <v>3</v>
      </c>
      <c r="H398" s="4">
        <v>2</v>
      </c>
      <c r="I398" s="4" t="s">
        <v>36</v>
      </c>
      <c r="J398" s="4">
        <v>1</v>
      </c>
      <c r="K398" s="36"/>
      <c r="L398" s="241" t="s">
        <v>128</v>
      </c>
      <c r="M398" s="301"/>
    </row>
    <row r="399" spans="1:26" x14ac:dyDescent="0.25">
      <c r="A399" s="122"/>
      <c r="B399" s="4"/>
      <c r="D399" s="4"/>
      <c r="E399" s="4"/>
      <c r="F399" s="4"/>
      <c r="G399" s="4" t="s">
        <v>5</v>
      </c>
      <c r="H399" s="4">
        <v>0</v>
      </c>
      <c r="I399" s="4" t="s">
        <v>4</v>
      </c>
      <c r="J399" s="4">
        <v>1</v>
      </c>
      <c r="K399" s="36"/>
      <c r="L399" s="241" t="s">
        <v>126</v>
      </c>
    </row>
    <row r="400" spans="1:26" x14ac:dyDescent="0.25">
      <c r="A400" s="173"/>
      <c r="B400" s="40"/>
      <c r="C400" s="38"/>
      <c r="D400" s="40"/>
      <c r="E400" s="40"/>
      <c r="F400" s="40"/>
      <c r="G400" s="40" t="s">
        <v>55</v>
      </c>
      <c r="H400" s="40">
        <v>0</v>
      </c>
      <c r="I400" s="40"/>
      <c r="J400" s="40"/>
      <c r="K400" s="230"/>
      <c r="L400" s="231"/>
    </row>
    <row r="401" spans="1:26" ht="15.75" thickBot="1" x14ac:dyDescent="0.3">
      <c r="A401" s="242"/>
      <c r="B401" s="233"/>
      <c r="C401" s="233" t="s">
        <v>137</v>
      </c>
      <c r="D401" s="233"/>
      <c r="E401" s="233"/>
      <c r="F401" s="233"/>
      <c r="G401" s="233"/>
      <c r="H401" s="233">
        <f>SUM(H398:H400)</f>
        <v>2</v>
      </c>
      <c r="I401" s="233"/>
      <c r="J401" s="233">
        <f t="shared" ref="J401" si="21">SUM(J398:J400)</f>
        <v>2</v>
      </c>
      <c r="K401" s="234"/>
      <c r="L401" s="243"/>
      <c r="Y401" s="14"/>
      <c r="Z401" s="14"/>
    </row>
    <row r="402" spans="1:26" x14ac:dyDescent="0.25">
      <c r="A402" s="121" t="s">
        <v>41</v>
      </c>
      <c r="B402" s="3" t="s">
        <v>59</v>
      </c>
      <c r="C402" s="10" t="s">
        <v>122</v>
      </c>
      <c r="D402" s="3"/>
      <c r="E402" s="3"/>
      <c r="F402" s="3"/>
      <c r="G402" s="3" t="s">
        <v>64</v>
      </c>
      <c r="H402" s="3"/>
      <c r="I402" s="3"/>
      <c r="J402" s="3"/>
      <c r="K402" s="35"/>
      <c r="L402" s="240"/>
    </row>
    <row r="403" spans="1:26" x14ac:dyDescent="0.25">
      <c r="A403" s="122"/>
      <c r="B403" s="4"/>
      <c r="D403" s="4"/>
      <c r="E403" s="4">
        <v>1</v>
      </c>
      <c r="F403" s="4"/>
      <c r="G403" s="4" t="s">
        <v>3</v>
      </c>
      <c r="H403" s="4">
        <v>1</v>
      </c>
      <c r="I403" s="4" t="s">
        <v>36</v>
      </c>
      <c r="J403" s="4"/>
      <c r="K403" s="36"/>
      <c r="L403" s="241" t="s">
        <v>127</v>
      </c>
    </row>
    <row r="404" spans="1:26" x14ac:dyDescent="0.25">
      <c r="A404" s="122"/>
      <c r="B404" s="4"/>
      <c r="D404" s="4"/>
      <c r="E404" s="4"/>
      <c r="F404" s="4"/>
      <c r="G404" s="4" t="s">
        <v>5</v>
      </c>
      <c r="H404" s="4">
        <v>0</v>
      </c>
      <c r="I404" s="4">
        <v>10</v>
      </c>
      <c r="J404" s="4">
        <v>1</v>
      </c>
      <c r="K404" s="36"/>
      <c r="L404" s="241"/>
    </row>
    <row r="405" spans="1:26" x14ac:dyDescent="0.25">
      <c r="A405" s="173"/>
      <c r="B405" s="40"/>
      <c r="C405" s="38"/>
      <c r="D405" s="40"/>
      <c r="E405" s="40"/>
      <c r="F405" s="40"/>
      <c r="G405" s="40" t="s">
        <v>55</v>
      </c>
      <c r="H405" s="40">
        <v>0</v>
      </c>
      <c r="I405" s="40"/>
      <c r="J405" s="40"/>
      <c r="K405" s="230"/>
      <c r="L405" s="231"/>
    </row>
    <row r="406" spans="1:26" ht="15.75" thickBot="1" x14ac:dyDescent="0.3">
      <c r="A406" s="242"/>
      <c r="B406" s="233"/>
      <c r="C406" s="233" t="s">
        <v>136</v>
      </c>
      <c r="D406" s="233"/>
      <c r="E406" s="233"/>
      <c r="F406" s="233"/>
      <c r="G406" s="233"/>
      <c r="H406" s="233">
        <f>SUM(H403:H405)</f>
        <v>1</v>
      </c>
      <c r="I406" s="233"/>
      <c r="J406" s="233">
        <f>SUM(J403:J405)</f>
        <v>1</v>
      </c>
      <c r="K406" s="234"/>
      <c r="L406" s="243"/>
    </row>
    <row r="407" spans="1:26" x14ac:dyDescent="0.25">
      <c r="A407" s="121" t="s">
        <v>41</v>
      </c>
      <c r="B407" s="3" t="s">
        <v>59</v>
      </c>
      <c r="C407" s="10" t="s">
        <v>45</v>
      </c>
      <c r="D407" s="3"/>
      <c r="E407" s="3"/>
      <c r="F407" s="3"/>
      <c r="G407" s="3" t="s">
        <v>64</v>
      </c>
      <c r="H407" s="3"/>
      <c r="I407" s="3"/>
      <c r="J407" s="3"/>
      <c r="K407" s="35"/>
      <c r="L407" s="240"/>
      <c r="R407" s="14"/>
      <c r="T407" s="14"/>
      <c r="U407" s="14"/>
      <c r="V407" s="14"/>
      <c r="W407" s="14"/>
    </row>
    <row r="408" spans="1:26" s="14" customFormat="1" x14ac:dyDescent="0.25">
      <c r="A408" s="122"/>
      <c r="B408" s="4"/>
      <c r="C408" s="2"/>
      <c r="D408" s="4"/>
      <c r="E408" s="4">
        <v>2</v>
      </c>
      <c r="F408" s="4"/>
      <c r="G408" s="4" t="s">
        <v>3</v>
      </c>
      <c r="H408" s="4">
        <v>2</v>
      </c>
      <c r="I408" s="4" t="s">
        <v>36</v>
      </c>
      <c r="J408" s="4">
        <v>0</v>
      </c>
      <c r="K408" s="36"/>
      <c r="L408" s="241" t="s">
        <v>129</v>
      </c>
      <c r="N408" s="50"/>
      <c r="O408"/>
      <c r="P408"/>
      <c r="Q408" s="50"/>
      <c r="R408"/>
      <c r="T408"/>
      <c r="U408"/>
      <c r="V408" s="50"/>
      <c r="W408" s="50"/>
      <c r="X408" s="270"/>
      <c r="Y408"/>
      <c r="Z408"/>
    </row>
    <row r="409" spans="1:26" x14ac:dyDescent="0.25">
      <c r="A409" s="122"/>
      <c r="B409" s="4"/>
      <c r="D409" s="4"/>
      <c r="E409" s="4"/>
      <c r="F409" s="4"/>
      <c r="G409" s="4" t="s">
        <v>5</v>
      </c>
      <c r="H409" s="4">
        <v>0</v>
      </c>
      <c r="I409" s="4">
        <v>4</v>
      </c>
      <c r="J409" s="4">
        <v>1</v>
      </c>
      <c r="K409" s="36"/>
      <c r="L409" s="241"/>
      <c r="O409" s="14"/>
      <c r="P409" s="14"/>
      <c r="Q409" s="14"/>
    </row>
    <row r="410" spans="1:26" x14ac:dyDescent="0.25">
      <c r="A410" s="173"/>
      <c r="B410" s="40"/>
      <c r="C410" s="38"/>
      <c r="D410" s="40"/>
      <c r="E410" s="40"/>
      <c r="F410" s="40"/>
      <c r="G410" s="40" t="s">
        <v>55</v>
      </c>
      <c r="H410" s="40">
        <v>0</v>
      </c>
      <c r="I410" s="40">
        <v>9</v>
      </c>
      <c r="J410" s="40">
        <v>1</v>
      </c>
      <c r="K410" s="230"/>
      <c r="L410" s="231"/>
    </row>
    <row r="411" spans="1:26" ht="15.75" thickBot="1" x14ac:dyDescent="0.3">
      <c r="A411" s="242" t="s">
        <v>133</v>
      </c>
      <c r="B411" s="233"/>
      <c r="C411" s="233" t="s">
        <v>135</v>
      </c>
      <c r="D411" s="233"/>
      <c r="E411" s="233"/>
      <c r="F411" s="233"/>
      <c r="G411" s="233"/>
      <c r="H411" s="233">
        <f>SUM(H408:H410)</f>
        <v>2</v>
      </c>
      <c r="I411" s="233"/>
      <c r="J411" s="233">
        <f t="shared" ref="J411" si="22">SUM(J408:J410)</f>
        <v>2</v>
      </c>
      <c r="K411" s="234"/>
      <c r="L411" s="243"/>
    </row>
    <row r="412" spans="1:26" x14ac:dyDescent="0.25">
      <c r="A412" s="325"/>
      <c r="B412" s="326" t="s">
        <v>14</v>
      </c>
      <c r="C412" s="326" t="s">
        <v>35</v>
      </c>
      <c r="D412" s="326"/>
      <c r="E412" s="326"/>
      <c r="F412" s="326"/>
      <c r="G412" s="303"/>
      <c r="H412" s="303"/>
      <c r="I412" s="303"/>
      <c r="J412" s="303"/>
      <c r="K412" s="303"/>
      <c r="L412" s="305"/>
      <c r="R412" s="14"/>
      <c r="T412" s="14"/>
      <c r="U412" s="14"/>
      <c r="V412" s="14"/>
      <c r="W412" s="14"/>
    </row>
    <row r="413" spans="1:26" s="14" customFormat="1" x14ac:dyDescent="0.25">
      <c r="A413" s="125"/>
      <c r="B413" s="220"/>
      <c r="C413" s="220">
        <v>0</v>
      </c>
      <c r="D413" s="220"/>
      <c r="E413" s="220"/>
      <c r="F413" s="220"/>
      <c r="G413" s="92"/>
      <c r="H413" s="92"/>
      <c r="I413" s="92"/>
      <c r="J413" s="92"/>
      <c r="K413" s="92"/>
      <c r="L413" s="100"/>
      <c r="N413" s="50"/>
      <c r="O413"/>
      <c r="P413"/>
      <c r="Q413" s="50"/>
      <c r="R413"/>
      <c r="T413"/>
      <c r="U413"/>
      <c r="V413" s="50"/>
      <c r="W413" s="50"/>
      <c r="X413" s="270"/>
      <c r="Y413"/>
      <c r="Z413"/>
    </row>
    <row r="414" spans="1:26" x14ac:dyDescent="0.25">
      <c r="A414" s="149"/>
      <c r="B414" s="223"/>
      <c r="C414" s="223"/>
      <c r="D414" s="223"/>
      <c r="E414" s="223"/>
      <c r="F414" s="223"/>
      <c r="G414" s="93"/>
      <c r="H414" s="93"/>
      <c r="I414" s="93"/>
      <c r="J414" s="93"/>
      <c r="K414" s="93"/>
      <c r="L414" s="150"/>
      <c r="M414" s="301"/>
      <c r="O414" s="14"/>
      <c r="P414" s="14"/>
      <c r="Q414" s="14"/>
    </row>
    <row r="415" spans="1:26" ht="15.75" thickBot="1" x14ac:dyDescent="0.3">
      <c r="A415" s="354"/>
      <c r="B415" s="355"/>
      <c r="C415" s="355"/>
      <c r="D415" s="355"/>
      <c r="E415" s="355"/>
      <c r="F415" s="355"/>
      <c r="G415" s="345"/>
      <c r="H415" s="345"/>
      <c r="I415" s="345"/>
      <c r="J415" s="345"/>
      <c r="K415" s="345"/>
      <c r="L415" s="338"/>
    </row>
    <row r="416" spans="1:26" x14ac:dyDescent="0.25">
      <c r="A416" s="130" t="s">
        <v>41</v>
      </c>
      <c r="B416" s="78" t="s">
        <v>14</v>
      </c>
      <c r="C416" s="78" t="s">
        <v>10</v>
      </c>
      <c r="D416" s="78" t="s">
        <v>38</v>
      </c>
      <c r="E416" s="68"/>
      <c r="F416" s="68"/>
      <c r="G416" s="69" t="s">
        <v>64</v>
      </c>
      <c r="H416" s="69"/>
      <c r="I416" s="78"/>
      <c r="J416" s="78"/>
      <c r="K416" s="79"/>
      <c r="L416" s="71" t="s">
        <v>159</v>
      </c>
      <c r="Y416" s="14"/>
      <c r="Z416" s="14"/>
    </row>
    <row r="417" spans="1:26" x14ac:dyDescent="0.25">
      <c r="A417" s="131"/>
      <c r="B417" s="80"/>
      <c r="C417" s="80">
        <v>3</v>
      </c>
      <c r="D417" s="72"/>
      <c r="E417" s="80">
        <v>18</v>
      </c>
      <c r="F417" s="80"/>
      <c r="G417" s="73" t="s">
        <v>3</v>
      </c>
      <c r="H417" s="73">
        <v>22</v>
      </c>
      <c r="I417" s="80" t="s">
        <v>36</v>
      </c>
      <c r="J417" s="80">
        <v>48</v>
      </c>
      <c r="K417" s="81"/>
      <c r="L417" s="75" t="s">
        <v>160</v>
      </c>
    </row>
    <row r="418" spans="1:26" s="14" customFormat="1" x14ac:dyDescent="0.25">
      <c r="A418" s="131"/>
      <c r="B418" s="72"/>
      <c r="C418" s="80"/>
      <c r="D418" s="72"/>
      <c r="E418" s="72"/>
      <c r="F418" s="72"/>
      <c r="G418" s="73" t="s">
        <v>5</v>
      </c>
      <c r="H418" s="73">
        <v>1</v>
      </c>
      <c r="I418" s="80" t="s">
        <v>4</v>
      </c>
      <c r="J418" s="80">
        <v>5</v>
      </c>
      <c r="K418" s="81"/>
      <c r="L418" s="75" t="s">
        <v>162</v>
      </c>
      <c r="N418" s="50"/>
      <c r="O418"/>
      <c r="P418"/>
      <c r="Q418" s="50"/>
      <c r="V418" s="50"/>
      <c r="W418" s="50"/>
      <c r="X418" s="270"/>
      <c r="Y418"/>
      <c r="Z418"/>
    </row>
    <row r="419" spans="1:26" s="14" customFormat="1" x14ac:dyDescent="0.25">
      <c r="A419" s="151"/>
      <c r="B419" s="145"/>
      <c r="C419" s="152"/>
      <c r="D419" s="145"/>
      <c r="E419" s="145"/>
      <c r="F419" s="145"/>
      <c r="G419" s="146" t="s">
        <v>55</v>
      </c>
      <c r="H419" s="146">
        <v>38</v>
      </c>
      <c r="I419" s="152" t="s">
        <v>12</v>
      </c>
      <c r="J419" s="152">
        <v>3</v>
      </c>
      <c r="K419" s="153"/>
      <c r="L419" s="148"/>
      <c r="N419" s="50"/>
      <c r="O419"/>
      <c r="P419"/>
      <c r="Q419" s="50"/>
      <c r="R419"/>
      <c r="T419"/>
      <c r="U419"/>
      <c r="V419" s="50"/>
      <c r="W419" s="50"/>
      <c r="X419" s="270"/>
      <c r="Y419"/>
      <c r="Z419"/>
    </row>
    <row r="420" spans="1:26" s="14" customFormat="1" x14ac:dyDescent="0.25">
      <c r="A420" s="151"/>
      <c r="B420" s="145"/>
      <c r="C420" s="152"/>
      <c r="D420" s="145"/>
      <c r="E420" s="145"/>
      <c r="F420" s="145"/>
      <c r="G420" s="146"/>
      <c r="H420" s="146"/>
      <c r="I420" s="152">
        <v>4</v>
      </c>
      <c r="J420" s="152">
        <v>2</v>
      </c>
      <c r="K420" s="153"/>
      <c r="L420" s="148" t="s">
        <v>164</v>
      </c>
      <c r="N420" s="50"/>
      <c r="Q420" s="50"/>
      <c r="R420"/>
      <c r="T420"/>
      <c r="U420"/>
      <c r="V420" s="50"/>
      <c r="W420" s="50"/>
      <c r="X420" s="270"/>
      <c r="Y420"/>
      <c r="Z420"/>
    </row>
    <row r="421" spans="1:26" s="14" customFormat="1" x14ac:dyDescent="0.25">
      <c r="A421" s="151"/>
      <c r="B421" s="145"/>
      <c r="C421" s="152"/>
      <c r="D421" s="145"/>
      <c r="E421" s="145"/>
      <c r="F421" s="145"/>
      <c r="G421" s="146"/>
      <c r="H421" s="146"/>
      <c r="I421" s="152">
        <v>5</v>
      </c>
      <c r="J421" s="152">
        <v>1</v>
      </c>
      <c r="K421" s="153"/>
      <c r="L421" s="148" t="s">
        <v>165</v>
      </c>
      <c r="N421" s="50"/>
      <c r="O421"/>
      <c r="P421"/>
      <c r="Q421" s="50"/>
      <c r="R421"/>
      <c r="T421"/>
      <c r="U421"/>
      <c r="V421" s="50"/>
      <c r="W421" s="50"/>
      <c r="X421" s="270"/>
    </row>
    <row r="422" spans="1:26" s="14" customFormat="1" x14ac:dyDescent="0.25">
      <c r="A422" s="151"/>
      <c r="B422" s="145"/>
      <c r="C422" s="152"/>
      <c r="D422" s="145"/>
      <c r="E422" s="145"/>
      <c r="F422" s="145"/>
      <c r="G422" s="146"/>
      <c r="H422" s="146"/>
      <c r="I422" s="152">
        <v>10</v>
      </c>
      <c r="J422" s="152">
        <v>1</v>
      </c>
      <c r="K422" s="153"/>
      <c r="L422" s="148" t="s">
        <v>166</v>
      </c>
      <c r="N422" s="50"/>
      <c r="O422"/>
      <c r="P422"/>
      <c r="Q422" s="50"/>
      <c r="R422"/>
      <c r="T422"/>
      <c r="U422"/>
      <c r="V422" s="50"/>
      <c r="W422" s="50"/>
      <c r="X422" s="270"/>
      <c r="Y422"/>
      <c r="Z422"/>
    </row>
    <row r="423" spans="1:26" s="14" customFormat="1" x14ac:dyDescent="0.25">
      <c r="A423" s="151"/>
      <c r="B423" s="145"/>
      <c r="C423" s="152"/>
      <c r="D423" s="145"/>
      <c r="E423" s="145"/>
      <c r="F423" s="145"/>
      <c r="G423" s="146"/>
      <c r="H423" s="146"/>
      <c r="I423" s="152">
        <v>11</v>
      </c>
      <c r="J423" s="152">
        <v>1</v>
      </c>
      <c r="K423" s="153"/>
      <c r="L423" s="148"/>
      <c r="N423" s="50"/>
      <c r="O423"/>
      <c r="P423"/>
      <c r="Q423" s="50"/>
      <c r="V423" s="50"/>
      <c r="W423" s="50"/>
      <c r="X423" s="270"/>
      <c r="Y423"/>
      <c r="Z423"/>
    </row>
    <row r="424" spans="1:26" ht="15.75" thickBot="1" x14ac:dyDescent="0.3">
      <c r="A424" s="249" t="s">
        <v>134</v>
      </c>
      <c r="B424" s="244"/>
      <c r="C424" s="245"/>
      <c r="D424" s="244"/>
      <c r="E424" s="244"/>
      <c r="F424" s="244"/>
      <c r="G424" s="246"/>
      <c r="H424" s="246">
        <f>SUM(H417:H419)</f>
        <v>61</v>
      </c>
      <c r="I424" s="246"/>
      <c r="J424" s="246">
        <f>SUM(J417:J423)</f>
        <v>61</v>
      </c>
      <c r="K424" s="247"/>
      <c r="L424" s="248"/>
      <c r="R424" s="14"/>
      <c r="T424" s="14"/>
      <c r="U424" s="14"/>
    </row>
    <row r="425" spans="1:26" x14ac:dyDescent="0.25">
      <c r="A425" s="412" t="s">
        <v>41</v>
      </c>
      <c r="B425" s="224" t="s">
        <v>60</v>
      </c>
      <c r="C425" s="224">
        <v>5</v>
      </c>
      <c r="D425" s="224">
        <v>90</v>
      </c>
      <c r="E425" s="224">
        <v>78</v>
      </c>
      <c r="F425" s="224">
        <v>11</v>
      </c>
      <c r="G425" s="23" t="s">
        <v>3</v>
      </c>
      <c r="H425" s="23">
        <v>108</v>
      </c>
      <c r="I425" s="23" t="s">
        <v>117</v>
      </c>
      <c r="J425" s="23">
        <v>96</v>
      </c>
      <c r="K425" s="23"/>
      <c r="L425" s="110"/>
      <c r="O425" s="14"/>
      <c r="P425" s="14"/>
      <c r="R425" s="14"/>
      <c r="T425" s="14"/>
      <c r="U425" s="14"/>
    </row>
    <row r="426" spans="1:26" x14ac:dyDescent="0.25">
      <c r="A426" s="24"/>
      <c r="B426" s="302"/>
      <c r="C426" s="302"/>
      <c r="D426" s="302"/>
      <c r="E426" s="302"/>
      <c r="F426" s="302"/>
      <c r="G426" s="26" t="s">
        <v>5</v>
      </c>
      <c r="H426" s="26">
        <v>45</v>
      </c>
      <c r="I426" s="26" t="s">
        <v>4</v>
      </c>
      <c r="J426" s="26">
        <v>14</v>
      </c>
      <c r="K426" s="26"/>
      <c r="L426" s="109" t="s">
        <v>235</v>
      </c>
      <c r="O426" s="14"/>
      <c r="P426" s="14"/>
      <c r="R426" s="14"/>
      <c r="T426" s="14"/>
      <c r="U426" s="14"/>
      <c r="Y426" s="14"/>
      <c r="Z426" s="14"/>
    </row>
    <row r="427" spans="1:26" x14ac:dyDescent="0.25">
      <c r="A427" s="24"/>
      <c r="B427" s="302"/>
      <c r="C427" s="302"/>
      <c r="D427" s="302"/>
      <c r="E427" s="302"/>
      <c r="F427" s="302"/>
      <c r="G427" s="26" t="s">
        <v>55</v>
      </c>
      <c r="H427" s="26">
        <v>21</v>
      </c>
      <c r="I427" s="26" t="s">
        <v>12</v>
      </c>
      <c r="J427" s="26">
        <v>1</v>
      </c>
      <c r="K427" s="26"/>
      <c r="L427" s="109" t="s">
        <v>231</v>
      </c>
      <c r="O427" s="14"/>
      <c r="P427" s="14"/>
      <c r="R427" s="14"/>
      <c r="T427" s="14"/>
      <c r="U427" s="14"/>
      <c r="Y427" s="14"/>
      <c r="Z427" s="14"/>
    </row>
    <row r="428" spans="1:26" x14ac:dyDescent="0.25">
      <c r="A428" s="24"/>
      <c r="B428" s="25"/>
      <c r="C428" s="26"/>
      <c r="D428" s="25"/>
      <c r="E428" s="25"/>
      <c r="F428" s="25"/>
      <c r="G428" s="26"/>
      <c r="H428" s="26"/>
      <c r="I428" s="26">
        <v>2</v>
      </c>
      <c r="J428" s="26">
        <v>11</v>
      </c>
      <c r="K428" s="26"/>
      <c r="L428" s="109" t="s">
        <v>232</v>
      </c>
      <c r="O428" s="14"/>
      <c r="P428" s="14"/>
      <c r="R428" s="14"/>
      <c r="T428" s="14"/>
      <c r="U428" s="14"/>
      <c r="Y428" s="14"/>
      <c r="Z428" s="14"/>
    </row>
    <row r="429" spans="1:26" x14ac:dyDescent="0.25">
      <c r="A429" s="24"/>
      <c r="B429" s="25"/>
      <c r="C429" s="26"/>
      <c r="D429" s="25"/>
      <c r="E429" s="25"/>
      <c r="F429" s="25"/>
      <c r="G429" s="26"/>
      <c r="H429" s="26"/>
      <c r="I429" s="26">
        <v>3</v>
      </c>
      <c r="J429" s="26">
        <v>4</v>
      </c>
      <c r="K429" s="26"/>
      <c r="L429" s="109" t="s">
        <v>234</v>
      </c>
      <c r="O429" s="14"/>
      <c r="P429" s="14"/>
      <c r="Y429" s="14"/>
      <c r="Z429" s="14"/>
    </row>
    <row r="430" spans="1:26" x14ac:dyDescent="0.25">
      <c r="A430" s="24"/>
      <c r="B430" s="25"/>
      <c r="C430" s="26"/>
      <c r="D430" s="25"/>
      <c r="E430" s="25"/>
      <c r="F430" s="25"/>
      <c r="G430" s="26"/>
      <c r="H430" s="26"/>
      <c r="I430" s="26">
        <v>4</v>
      </c>
      <c r="J430" s="26">
        <v>2</v>
      </c>
      <c r="K430" s="26"/>
      <c r="L430" s="111"/>
      <c r="O430" s="14"/>
      <c r="P430" s="14"/>
      <c r="Y430" s="14"/>
      <c r="Z430" s="14"/>
    </row>
    <row r="431" spans="1:26" s="14" customFormat="1" x14ac:dyDescent="0.25">
      <c r="A431" s="24"/>
      <c r="B431" s="25"/>
      <c r="C431" s="26"/>
      <c r="D431" s="25"/>
      <c r="E431" s="25"/>
      <c r="F431" s="25"/>
      <c r="G431" s="26"/>
      <c r="H431" s="26"/>
      <c r="I431" s="26">
        <v>5</v>
      </c>
      <c r="J431" s="26">
        <v>1</v>
      </c>
      <c r="K431" s="26"/>
      <c r="L431" s="114" t="s">
        <v>233</v>
      </c>
      <c r="N431" s="50"/>
      <c r="O431"/>
      <c r="P431"/>
      <c r="Q431" s="50"/>
      <c r="R431"/>
      <c r="T431"/>
      <c r="U431"/>
      <c r="V431" s="50"/>
      <c r="W431" s="50"/>
      <c r="X431" s="270"/>
    </row>
    <row r="432" spans="1:26" s="14" customFormat="1" x14ac:dyDescent="0.25">
      <c r="A432" s="24"/>
      <c r="B432" s="25"/>
      <c r="C432" s="26"/>
      <c r="D432" s="25"/>
      <c r="E432" s="25"/>
      <c r="F432" s="25"/>
      <c r="G432" s="26"/>
      <c r="H432" s="26"/>
      <c r="I432" s="26">
        <v>6</v>
      </c>
      <c r="J432" s="26">
        <v>3</v>
      </c>
      <c r="K432" s="26"/>
      <c r="L432" s="115" t="s">
        <v>42</v>
      </c>
      <c r="N432" s="50"/>
      <c r="O432"/>
      <c r="P432"/>
      <c r="Q432" s="50"/>
      <c r="R432"/>
      <c r="T432"/>
      <c r="U432"/>
      <c r="V432" s="50"/>
      <c r="W432" s="50"/>
      <c r="X432" s="270"/>
      <c r="Y432"/>
      <c r="Z432"/>
    </row>
    <row r="433" spans="1:26" s="14" customFormat="1" x14ac:dyDescent="0.25">
      <c r="A433" s="24"/>
      <c r="B433" s="25"/>
      <c r="C433" s="26"/>
      <c r="D433" s="25"/>
      <c r="E433" s="25"/>
      <c r="F433" s="25"/>
      <c r="G433" s="26"/>
      <c r="H433" s="26"/>
      <c r="I433" s="26">
        <v>7</v>
      </c>
      <c r="J433" s="26">
        <v>8</v>
      </c>
      <c r="K433" s="26"/>
      <c r="L433" s="115" t="s">
        <v>43</v>
      </c>
      <c r="N433" s="50"/>
      <c r="O433"/>
      <c r="P433"/>
      <c r="Q433" s="50"/>
      <c r="R433"/>
      <c r="T433"/>
      <c r="U433"/>
      <c r="V433" s="50"/>
      <c r="W433" s="50"/>
      <c r="X433" s="270"/>
      <c r="Y433"/>
      <c r="Z433"/>
    </row>
    <row r="434" spans="1:26" s="14" customFormat="1" x14ac:dyDescent="0.25">
      <c r="A434" s="24"/>
      <c r="B434" s="25"/>
      <c r="C434" s="26"/>
      <c r="D434" s="25"/>
      <c r="E434" s="25"/>
      <c r="F434" s="25"/>
      <c r="G434" s="26"/>
      <c r="H434" s="26"/>
      <c r="I434" s="26">
        <v>8</v>
      </c>
      <c r="J434" s="26">
        <v>8</v>
      </c>
      <c r="K434" s="26"/>
      <c r="L434" s="111"/>
      <c r="N434" s="50"/>
      <c r="O434"/>
      <c r="P434"/>
      <c r="Q434" s="50"/>
      <c r="R434"/>
      <c r="T434"/>
      <c r="U434"/>
      <c r="V434" s="50"/>
      <c r="W434" s="50"/>
      <c r="X434" s="270"/>
      <c r="Y434"/>
      <c r="Z434"/>
    </row>
    <row r="435" spans="1:26" s="14" customFormat="1" x14ac:dyDescent="0.25">
      <c r="A435" s="24"/>
      <c r="B435" s="25"/>
      <c r="C435" s="26"/>
      <c r="D435" s="25"/>
      <c r="E435" s="25"/>
      <c r="F435" s="25"/>
      <c r="G435" s="26"/>
      <c r="H435" s="26"/>
      <c r="I435" s="26">
        <v>9</v>
      </c>
      <c r="J435" s="26">
        <v>15</v>
      </c>
      <c r="K435" s="26"/>
      <c r="L435" s="111"/>
      <c r="N435" s="50"/>
      <c r="O435"/>
      <c r="P435"/>
      <c r="Q435" s="50"/>
      <c r="R435"/>
      <c r="T435"/>
      <c r="U435"/>
      <c r="V435" s="50"/>
      <c r="W435" s="50"/>
      <c r="X435" s="270"/>
      <c r="Y435"/>
      <c r="Z435"/>
    </row>
    <row r="436" spans="1:26" s="14" customFormat="1" x14ac:dyDescent="0.25">
      <c r="A436" s="24"/>
      <c r="B436" s="25"/>
      <c r="C436" s="26"/>
      <c r="D436" s="25"/>
      <c r="E436" s="25"/>
      <c r="F436" s="25"/>
      <c r="G436" s="26"/>
      <c r="H436" s="26"/>
      <c r="I436" s="26">
        <v>10</v>
      </c>
      <c r="J436" s="26">
        <v>8</v>
      </c>
      <c r="K436" s="26"/>
      <c r="L436" s="111"/>
      <c r="N436" s="50"/>
      <c r="O436"/>
      <c r="P436"/>
      <c r="Q436" s="50"/>
      <c r="R436"/>
      <c r="T436"/>
      <c r="U436"/>
      <c r="V436" s="50"/>
      <c r="W436" s="50"/>
      <c r="X436" s="270"/>
      <c r="Y436"/>
      <c r="Z436"/>
    </row>
    <row r="437" spans="1:26" ht="15.75" thickBot="1" x14ac:dyDescent="0.3">
      <c r="A437" s="413"/>
      <c r="B437" s="414"/>
      <c r="C437" s="415"/>
      <c r="D437" s="414"/>
      <c r="E437" s="414"/>
      <c r="F437" s="414"/>
      <c r="G437" s="415"/>
      <c r="H437" s="415"/>
      <c r="I437" s="415">
        <v>11</v>
      </c>
      <c r="J437" s="415">
        <v>3</v>
      </c>
      <c r="K437" s="415"/>
      <c r="L437" s="416"/>
      <c r="R437" s="14"/>
      <c r="T437" s="14"/>
      <c r="U437" s="14"/>
    </row>
    <row r="438" spans="1:26" ht="15.75" thickBot="1" x14ac:dyDescent="0.3">
      <c r="A438" s="408" t="s">
        <v>69</v>
      </c>
      <c r="B438" s="409"/>
      <c r="C438" s="409"/>
      <c r="D438" s="409"/>
      <c r="E438" s="409"/>
      <c r="F438" s="409"/>
      <c r="G438" s="409"/>
      <c r="H438" s="409">
        <f t="shared" ref="H438" si="23">SUM(H425:H437)</f>
        <v>174</v>
      </c>
      <c r="I438" s="409"/>
      <c r="J438" s="409">
        <f>SUM(J425:J437)</f>
        <v>174</v>
      </c>
      <c r="K438" s="410"/>
      <c r="L438" s="411"/>
      <c r="R438" s="14"/>
      <c r="T438" s="14"/>
      <c r="U438" s="14"/>
    </row>
    <row r="439" spans="1:26" x14ac:dyDescent="0.25">
      <c r="A439" s="238" t="s">
        <v>41</v>
      </c>
      <c r="B439" s="239" t="s">
        <v>60</v>
      </c>
      <c r="C439" s="216" t="s">
        <v>45</v>
      </c>
      <c r="D439" s="239"/>
      <c r="E439" s="239"/>
      <c r="F439" s="239"/>
      <c r="G439" s="5" t="s">
        <v>64</v>
      </c>
      <c r="H439" s="5"/>
      <c r="I439" s="5"/>
      <c r="J439" s="5"/>
      <c r="K439" s="39"/>
      <c r="L439" s="60"/>
      <c r="O439" s="14"/>
      <c r="P439" s="14"/>
      <c r="R439" s="14"/>
      <c r="T439" s="14"/>
      <c r="U439" s="14"/>
      <c r="Y439" s="14"/>
      <c r="Z439" s="14"/>
    </row>
    <row r="440" spans="1:26" s="14" customFormat="1" x14ac:dyDescent="0.25">
      <c r="A440" s="226"/>
      <c r="B440" s="227"/>
      <c r="C440" s="217"/>
      <c r="D440" s="227">
        <v>4</v>
      </c>
      <c r="E440" s="227">
        <v>4</v>
      </c>
      <c r="F440" s="227"/>
      <c r="G440" s="4" t="s">
        <v>3</v>
      </c>
      <c r="H440" s="4">
        <v>4</v>
      </c>
      <c r="I440" s="4" t="s">
        <v>117</v>
      </c>
      <c r="J440" s="4">
        <v>3</v>
      </c>
      <c r="K440" s="36"/>
      <c r="L440" s="58" t="s">
        <v>130</v>
      </c>
      <c r="N440" s="50"/>
      <c r="Q440" s="50"/>
      <c r="V440" s="50"/>
      <c r="W440" s="50"/>
      <c r="X440" s="270"/>
    </row>
    <row r="441" spans="1:26" x14ac:dyDescent="0.25">
      <c r="A441" s="226"/>
      <c r="B441" s="227"/>
      <c r="C441" s="217"/>
      <c r="D441" s="227"/>
      <c r="E441" s="227"/>
      <c r="F441" s="227"/>
      <c r="G441" s="4" t="s">
        <v>5</v>
      </c>
      <c r="H441" s="4">
        <v>0</v>
      </c>
      <c r="I441" s="4">
        <v>11</v>
      </c>
      <c r="J441" s="4">
        <v>1</v>
      </c>
      <c r="K441" s="36"/>
      <c r="L441" s="58"/>
      <c r="O441" s="14"/>
      <c r="P441" s="14"/>
      <c r="R441" s="14"/>
      <c r="T441" s="14"/>
      <c r="U441" s="14"/>
      <c r="Y441" s="14"/>
      <c r="Z441" s="14"/>
    </row>
    <row r="442" spans="1:26" x14ac:dyDescent="0.25">
      <c r="A442" s="228"/>
      <c r="B442" s="229"/>
      <c r="C442" s="218"/>
      <c r="D442" s="229"/>
      <c r="E442" s="229"/>
      <c r="F442" s="229"/>
      <c r="G442" s="40" t="s">
        <v>55</v>
      </c>
      <c r="H442" s="40"/>
      <c r="I442" s="40"/>
      <c r="J442" s="40"/>
      <c r="K442" s="230"/>
      <c r="L442" s="59"/>
      <c r="O442" s="14"/>
      <c r="P442" s="14"/>
      <c r="R442" s="14"/>
      <c r="T442" s="14"/>
      <c r="U442" s="14"/>
      <c r="Y442" s="14"/>
      <c r="Z442" s="14"/>
    </row>
    <row r="443" spans="1:26" ht="15.75" thickBot="1" x14ac:dyDescent="0.3">
      <c r="A443" s="236" t="s">
        <v>124</v>
      </c>
      <c r="B443" s="221"/>
      <c r="C443" s="221"/>
      <c r="D443" s="221"/>
      <c r="E443" s="221"/>
      <c r="F443" s="221"/>
      <c r="G443" s="222"/>
      <c r="H443" s="222">
        <f>SUM(H440:H442)</f>
        <v>4</v>
      </c>
      <c r="I443" s="222"/>
      <c r="J443" s="222">
        <f>SUM(J439:J442)</f>
        <v>4</v>
      </c>
      <c r="K443" s="237"/>
      <c r="L443" s="215"/>
      <c r="O443" s="14"/>
      <c r="P443" s="14"/>
      <c r="Y443" s="14"/>
      <c r="Z443" s="14"/>
    </row>
    <row r="444" spans="1:26" x14ac:dyDescent="0.25">
      <c r="A444" s="225" t="s">
        <v>41</v>
      </c>
      <c r="B444" s="225" t="s">
        <v>60</v>
      </c>
      <c r="C444" s="225" t="s">
        <v>122</v>
      </c>
      <c r="D444" s="225"/>
      <c r="E444" s="225"/>
      <c r="F444" s="225"/>
      <c r="G444" s="3" t="s">
        <v>64</v>
      </c>
      <c r="H444" s="3"/>
      <c r="I444" s="10"/>
      <c r="J444" s="10"/>
      <c r="K444" s="3"/>
      <c r="L444" s="63"/>
      <c r="O444" s="14"/>
      <c r="P444" s="14"/>
      <c r="Y444" s="14"/>
      <c r="Z444" s="14"/>
    </row>
    <row r="445" spans="1:26" s="14" customFormat="1" x14ac:dyDescent="0.25">
      <c r="A445" s="227"/>
      <c r="B445" s="227"/>
      <c r="C445" s="227"/>
      <c r="D445" s="227">
        <v>1</v>
      </c>
      <c r="E445" s="227">
        <v>1</v>
      </c>
      <c r="F445" s="227"/>
      <c r="G445" s="4" t="s">
        <v>3</v>
      </c>
      <c r="H445" s="4">
        <v>1</v>
      </c>
      <c r="I445" s="4" t="s">
        <v>117</v>
      </c>
      <c r="J445" s="4">
        <v>0</v>
      </c>
      <c r="K445" s="4"/>
      <c r="L445" s="67" t="s">
        <v>131</v>
      </c>
      <c r="N445" s="50"/>
      <c r="O445"/>
      <c r="P445"/>
      <c r="Q445" s="50"/>
      <c r="R445"/>
      <c r="T445"/>
      <c r="U445"/>
      <c r="V445" s="50"/>
      <c r="W445" s="50"/>
      <c r="X445" s="270"/>
      <c r="Y445"/>
      <c r="Z445"/>
    </row>
    <row r="446" spans="1:26" x14ac:dyDescent="0.25">
      <c r="A446" s="227"/>
      <c r="B446" s="227"/>
      <c r="C446" s="227"/>
      <c r="D446" s="227"/>
      <c r="E446" s="227"/>
      <c r="F446" s="227"/>
      <c r="G446" s="4" t="s">
        <v>5</v>
      </c>
      <c r="H446" s="4"/>
      <c r="I446" s="4">
        <v>10</v>
      </c>
      <c r="J446" s="4">
        <v>1</v>
      </c>
      <c r="K446" s="4"/>
      <c r="L446" s="67"/>
      <c r="R446" s="14"/>
      <c r="T446" s="14"/>
      <c r="U446" s="14"/>
    </row>
    <row r="447" spans="1:26" x14ac:dyDescent="0.25">
      <c r="A447" s="229"/>
      <c r="B447" s="229"/>
      <c r="C447" s="229"/>
      <c r="D447" s="229"/>
      <c r="E447" s="229"/>
      <c r="F447" s="229"/>
      <c r="G447" s="40" t="s">
        <v>138</v>
      </c>
      <c r="H447" s="40"/>
      <c r="I447" s="40"/>
      <c r="J447" s="40"/>
      <c r="K447" s="40"/>
      <c r="L447" s="85"/>
    </row>
    <row r="448" spans="1:26" ht="15.75" thickBot="1" x14ac:dyDescent="0.3">
      <c r="A448" s="232" t="s">
        <v>125</v>
      </c>
      <c r="B448" s="232"/>
      <c r="C448" s="232"/>
      <c r="D448" s="232"/>
      <c r="E448" s="232"/>
      <c r="F448" s="232"/>
      <c r="G448" s="233"/>
      <c r="H448" s="233">
        <f>SUM(H445:H447)</f>
        <v>1</v>
      </c>
      <c r="I448" s="233"/>
      <c r="J448" s="233">
        <f t="shared" ref="J448" si="24">SUM(J445:J447)</f>
        <v>1</v>
      </c>
      <c r="K448" s="233"/>
      <c r="L448" s="235"/>
      <c r="O448" s="14"/>
      <c r="P448" s="14"/>
      <c r="Y448" s="14"/>
      <c r="Z448" s="14"/>
    </row>
    <row r="449" spans="1:26" x14ac:dyDescent="0.25">
      <c r="A449" s="238" t="s">
        <v>41</v>
      </c>
      <c r="B449" s="239" t="s">
        <v>60</v>
      </c>
      <c r="C449" s="239" t="s">
        <v>123</v>
      </c>
      <c r="D449" s="239"/>
      <c r="E449" s="239"/>
      <c r="F449" s="239"/>
      <c r="G449" s="5" t="s">
        <v>64</v>
      </c>
      <c r="H449" s="5"/>
      <c r="I449" s="5"/>
      <c r="J449" s="5"/>
      <c r="K449" s="39"/>
      <c r="L449" s="66"/>
    </row>
    <row r="450" spans="1:26" s="14" customFormat="1" x14ac:dyDescent="0.25">
      <c r="A450" s="226"/>
      <c r="B450" s="227"/>
      <c r="C450" s="227"/>
      <c r="D450" s="227">
        <v>1</v>
      </c>
      <c r="E450" s="227">
        <v>1</v>
      </c>
      <c r="F450" s="227"/>
      <c r="G450" s="4" t="s">
        <v>3</v>
      </c>
      <c r="H450" s="4">
        <v>1</v>
      </c>
      <c r="I450" s="4" t="s">
        <v>117</v>
      </c>
      <c r="J450" s="4">
        <v>1</v>
      </c>
      <c r="K450" s="36"/>
      <c r="L450" s="67" t="s">
        <v>132</v>
      </c>
      <c r="N450" s="50"/>
      <c r="O450"/>
      <c r="P450"/>
      <c r="Q450" s="50"/>
      <c r="X450" s="270"/>
      <c r="Y450"/>
      <c r="Z450"/>
    </row>
    <row r="451" spans="1:26" s="14" customFormat="1" x14ac:dyDescent="0.25">
      <c r="A451" s="226"/>
      <c r="B451" s="227"/>
      <c r="C451" s="227"/>
      <c r="D451" s="227"/>
      <c r="E451" s="227"/>
      <c r="F451" s="227"/>
      <c r="G451" s="4" t="s">
        <v>5</v>
      </c>
      <c r="H451" s="4"/>
      <c r="I451" s="4"/>
      <c r="J451" s="4"/>
      <c r="K451" s="36"/>
      <c r="L451" s="67"/>
      <c r="N451" s="50"/>
      <c r="O451"/>
      <c r="P451"/>
      <c r="Q451" s="50"/>
      <c r="X451" s="270"/>
      <c r="Y451"/>
      <c r="Z451"/>
    </row>
    <row r="452" spans="1:26" s="14" customFormat="1" x14ac:dyDescent="0.25">
      <c r="A452" s="228"/>
      <c r="B452" s="229"/>
      <c r="C452" s="229"/>
      <c r="D452" s="229"/>
      <c r="E452" s="229"/>
      <c r="F452" s="229"/>
      <c r="G452" s="40" t="s">
        <v>55</v>
      </c>
      <c r="H452" s="40">
        <v>0</v>
      </c>
      <c r="I452" s="40"/>
      <c r="J452" s="40"/>
      <c r="K452" s="230"/>
      <c r="L452" s="85"/>
      <c r="N452" s="50"/>
      <c r="X452" s="270"/>
      <c r="Y452"/>
      <c r="Z452"/>
    </row>
    <row r="453" spans="1:26" s="14" customFormat="1" ht="15.75" thickBot="1" x14ac:dyDescent="0.3">
      <c r="A453" s="232" t="s">
        <v>111</v>
      </c>
      <c r="B453" s="232"/>
      <c r="C453" s="232"/>
      <c r="D453" s="232"/>
      <c r="E453" s="232"/>
      <c r="F453" s="232"/>
      <c r="G453" s="233"/>
      <c r="H453" s="233">
        <f>SUM(H450:H452)</f>
        <v>1</v>
      </c>
      <c r="I453" s="233"/>
      <c r="J453" s="233">
        <f t="shared" ref="J453" si="25">SUM(J450:J452)</f>
        <v>1</v>
      </c>
      <c r="K453" s="234"/>
      <c r="L453" s="235"/>
      <c r="N453" s="50"/>
      <c r="X453" s="270"/>
    </row>
    <row r="454" spans="1:26" s="14" customFormat="1" x14ac:dyDescent="0.25">
      <c r="A454" s="325"/>
      <c r="B454" s="326" t="s">
        <v>60</v>
      </c>
      <c r="C454" s="326" t="s">
        <v>35</v>
      </c>
      <c r="D454" s="326"/>
      <c r="E454" s="326"/>
      <c r="F454" s="326"/>
      <c r="G454" s="303"/>
      <c r="H454" s="303"/>
      <c r="I454" s="303"/>
      <c r="J454" s="303"/>
      <c r="K454" s="303"/>
      <c r="L454" s="305"/>
      <c r="N454" s="50"/>
      <c r="R454"/>
      <c r="T454"/>
      <c r="U454"/>
      <c r="V454" s="50"/>
      <c r="W454" s="50"/>
      <c r="X454" s="270"/>
      <c r="Y454"/>
      <c r="Z454"/>
    </row>
    <row r="455" spans="1:26" x14ac:dyDescent="0.25">
      <c r="A455" s="125"/>
      <c r="B455" s="220"/>
      <c r="C455" s="220">
        <v>0</v>
      </c>
      <c r="D455" s="220"/>
      <c r="E455" s="220"/>
      <c r="F455" s="220"/>
      <c r="G455" s="92"/>
      <c r="H455" s="92"/>
      <c r="I455" s="92"/>
      <c r="J455" s="92"/>
      <c r="K455" s="92"/>
      <c r="L455" s="100"/>
      <c r="O455" s="14"/>
      <c r="P455" s="14"/>
      <c r="Q455" s="14"/>
    </row>
    <row r="456" spans="1:26" x14ac:dyDescent="0.25">
      <c r="A456" s="149"/>
      <c r="B456" s="223"/>
      <c r="C456" s="223"/>
      <c r="D456" s="223"/>
      <c r="E456" s="223"/>
      <c r="F456" s="223"/>
      <c r="G456" s="93"/>
      <c r="H456" s="93"/>
      <c r="I456" s="93"/>
      <c r="J456" s="93"/>
      <c r="K456" s="93"/>
      <c r="L456" s="150"/>
    </row>
    <row r="457" spans="1:26" ht="15.75" thickBot="1" x14ac:dyDescent="0.3">
      <c r="A457" s="149"/>
      <c r="B457" s="223"/>
      <c r="C457" s="223"/>
      <c r="D457" s="223"/>
      <c r="E457" s="223"/>
      <c r="F457" s="223"/>
      <c r="G457" s="93"/>
      <c r="H457" s="93"/>
      <c r="I457" s="93"/>
      <c r="J457" s="93"/>
      <c r="K457" s="93"/>
      <c r="L457" s="150"/>
    </row>
    <row r="458" spans="1:26" x14ac:dyDescent="0.25">
      <c r="A458" s="78" t="s">
        <v>41</v>
      </c>
      <c r="B458" s="78" t="s">
        <v>58</v>
      </c>
      <c r="C458" s="78" t="s">
        <v>195</v>
      </c>
      <c r="D458" s="78"/>
      <c r="E458" s="78"/>
      <c r="F458" s="78"/>
      <c r="G458" s="78" t="s">
        <v>64</v>
      </c>
      <c r="H458" s="78"/>
      <c r="I458" s="78"/>
      <c r="J458" s="78"/>
      <c r="K458" s="78"/>
      <c r="L458" s="71"/>
      <c r="Y458" s="14"/>
      <c r="Z458" s="14"/>
    </row>
    <row r="459" spans="1:26" x14ac:dyDescent="0.25">
      <c r="A459" s="80"/>
      <c r="B459" s="80"/>
      <c r="C459" s="80">
        <v>6</v>
      </c>
      <c r="D459" s="72"/>
      <c r="E459" s="80">
        <v>35</v>
      </c>
      <c r="F459" s="80"/>
      <c r="G459" s="80" t="s">
        <v>3</v>
      </c>
      <c r="H459" s="80">
        <v>16</v>
      </c>
      <c r="I459" s="80" t="s">
        <v>117</v>
      </c>
      <c r="J459" s="80">
        <v>93</v>
      </c>
      <c r="K459" s="80"/>
      <c r="L459" s="75" t="s">
        <v>159</v>
      </c>
      <c r="Y459" s="14"/>
      <c r="Z459" s="14"/>
    </row>
    <row r="460" spans="1:26" x14ac:dyDescent="0.25">
      <c r="A460" s="80"/>
      <c r="B460" s="80"/>
      <c r="C460" s="80"/>
      <c r="D460" s="80"/>
      <c r="E460" s="80"/>
      <c r="F460" s="80"/>
      <c r="G460" s="80" t="s">
        <v>5</v>
      </c>
      <c r="H460" s="80">
        <v>5</v>
      </c>
      <c r="I460" s="80" t="s">
        <v>4</v>
      </c>
      <c r="J460" s="80">
        <v>1</v>
      </c>
      <c r="K460" s="80"/>
      <c r="L460" s="75" t="s">
        <v>161</v>
      </c>
      <c r="Y460" s="14"/>
      <c r="Z460" s="14"/>
    </row>
    <row r="461" spans="1:26" x14ac:dyDescent="0.25">
      <c r="A461" s="80"/>
      <c r="B461" s="80"/>
      <c r="C461" s="80"/>
      <c r="D461" s="80"/>
      <c r="E461" s="80"/>
      <c r="F461" s="80"/>
      <c r="G461" s="80" t="s">
        <v>55</v>
      </c>
      <c r="H461" s="80">
        <v>84</v>
      </c>
      <c r="I461" s="80">
        <v>3</v>
      </c>
      <c r="J461" s="80">
        <v>3</v>
      </c>
      <c r="K461" s="80"/>
      <c r="L461" s="75" t="s">
        <v>163</v>
      </c>
      <c r="Y461" s="14"/>
      <c r="Z461" s="14"/>
    </row>
    <row r="462" spans="1:26" x14ac:dyDescent="0.25">
      <c r="A462" s="80"/>
      <c r="B462" s="80"/>
      <c r="C462" s="80"/>
      <c r="D462" s="80"/>
      <c r="E462" s="80"/>
      <c r="F462" s="80"/>
      <c r="G462" s="80"/>
      <c r="H462" s="80"/>
      <c r="I462" s="80">
        <v>4</v>
      </c>
      <c r="J462" s="80">
        <v>1</v>
      </c>
      <c r="K462" s="80"/>
      <c r="L462" s="75"/>
      <c r="Y462" s="14"/>
      <c r="Z462" s="14"/>
    </row>
    <row r="463" spans="1:26" x14ac:dyDescent="0.25">
      <c r="A463" s="80"/>
      <c r="B463" s="80"/>
      <c r="C463" s="80"/>
      <c r="D463" s="80"/>
      <c r="E463" s="80"/>
      <c r="F463" s="80"/>
      <c r="G463" s="80"/>
      <c r="H463" s="80"/>
      <c r="I463" s="80">
        <v>7</v>
      </c>
      <c r="J463" s="80">
        <v>3</v>
      </c>
      <c r="K463" s="80"/>
      <c r="L463" s="75" t="s">
        <v>167</v>
      </c>
    </row>
    <row r="464" spans="1:26" x14ac:dyDescent="0.25">
      <c r="A464" s="80"/>
      <c r="B464" s="80"/>
      <c r="C464" s="80"/>
      <c r="D464" s="80"/>
      <c r="E464" s="80"/>
      <c r="F464" s="80"/>
      <c r="G464" s="80"/>
      <c r="H464" s="80"/>
      <c r="I464" s="80">
        <v>8</v>
      </c>
      <c r="J464" s="80">
        <v>2</v>
      </c>
      <c r="K464" s="80"/>
      <c r="L464" s="75" t="s">
        <v>165</v>
      </c>
    </row>
    <row r="465" spans="1:26" x14ac:dyDescent="0.25">
      <c r="A465" s="80"/>
      <c r="B465" s="80"/>
      <c r="C465" s="80"/>
      <c r="D465" s="80"/>
      <c r="E465" s="80"/>
      <c r="F465" s="80"/>
      <c r="G465" s="80"/>
      <c r="H465" s="80"/>
      <c r="I465" s="80">
        <v>10</v>
      </c>
      <c r="J465" s="80">
        <v>2</v>
      </c>
      <c r="K465" s="80"/>
      <c r="L465" s="75" t="s">
        <v>166</v>
      </c>
    </row>
    <row r="466" spans="1:26" ht="15.75" thickBot="1" x14ac:dyDescent="0.3">
      <c r="A466" s="356" t="s">
        <v>139</v>
      </c>
      <c r="B466" s="262"/>
      <c r="C466" s="356"/>
      <c r="D466" s="262"/>
      <c r="E466" s="262"/>
      <c r="F466" s="262"/>
      <c r="G466" s="263"/>
      <c r="H466" s="263">
        <f>SUM(H459:H465)</f>
        <v>105</v>
      </c>
      <c r="I466" s="263"/>
      <c r="J466" s="263">
        <f t="shared" ref="J466" si="26">SUM(J459:J465)</f>
        <v>105</v>
      </c>
      <c r="K466" s="356"/>
      <c r="L466" s="265"/>
    </row>
    <row r="467" spans="1:26" ht="15.75" thickBot="1" x14ac:dyDescent="0.3">
      <c r="A467" s="170"/>
      <c r="B467" s="167"/>
      <c r="C467" s="171"/>
      <c r="D467" s="167"/>
      <c r="E467" s="167"/>
      <c r="F467" s="167"/>
      <c r="G467" s="168"/>
      <c r="H467" s="168"/>
      <c r="I467" s="171"/>
      <c r="J467" s="171"/>
      <c r="K467" s="172"/>
      <c r="L467" s="157"/>
    </row>
    <row r="468" spans="1:26" x14ac:dyDescent="0.25">
      <c r="A468" s="20" t="s">
        <v>46</v>
      </c>
      <c r="B468" s="282" t="s">
        <v>14</v>
      </c>
      <c r="C468" s="282" t="s">
        <v>1</v>
      </c>
      <c r="D468" s="282" t="s">
        <v>2</v>
      </c>
      <c r="E468" s="282" t="s">
        <v>245</v>
      </c>
      <c r="F468" s="282" t="s">
        <v>238</v>
      </c>
      <c r="G468" s="20" t="s">
        <v>64</v>
      </c>
      <c r="H468" s="20"/>
      <c r="I468" s="20" t="s">
        <v>36</v>
      </c>
      <c r="J468" s="20">
        <v>123</v>
      </c>
      <c r="K468" s="20"/>
      <c r="L468" s="101"/>
    </row>
    <row r="469" spans="1:26" x14ac:dyDescent="0.25">
      <c r="A469" s="16"/>
      <c r="B469" s="285"/>
      <c r="C469" s="285">
        <v>32</v>
      </c>
      <c r="D469" s="285">
        <v>141</v>
      </c>
      <c r="E469" s="285">
        <v>137</v>
      </c>
      <c r="F469" s="285">
        <v>0</v>
      </c>
      <c r="G469" s="16" t="s">
        <v>3</v>
      </c>
      <c r="H469" s="16">
        <v>206</v>
      </c>
      <c r="I469" s="16" t="s">
        <v>4</v>
      </c>
      <c r="J469" s="16">
        <v>38</v>
      </c>
      <c r="K469" s="16"/>
      <c r="L469" s="102"/>
    </row>
    <row r="470" spans="1:26" s="14" customFormat="1" x14ac:dyDescent="0.25">
      <c r="A470" s="16"/>
      <c r="B470" s="17"/>
      <c r="C470" s="16"/>
      <c r="D470" s="17"/>
      <c r="E470" s="17"/>
      <c r="F470" s="17"/>
      <c r="G470" s="16" t="s">
        <v>5</v>
      </c>
      <c r="H470" s="16">
        <v>17</v>
      </c>
      <c r="I470" s="16">
        <v>2</v>
      </c>
      <c r="J470" s="16">
        <v>5</v>
      </c>
      <c r="K470" s="16"/>
      <c r="L470" s="327" t="s">
        <v>230</v>
      </c>
      <c r="N470" s="50"/>
      <c r="O470"/>
      <c r="P470"/>
      <c r="Q470" s="50"/>
      <c r="R470"/>
      <c r="T470"/>
      <c r="U470"/>
      <c r="V470" s="50"/>
      <c r="W470" s="50"/>
      <c r="X470" s="270"/>
      <c r="Y470"/>
      <c r="Z470"/>
    </row>
    <row r="471" spans="1:26" s="14" customFormat="1" x14ac:dyDescent="0.25">
      <c r="A471" s="16"/>
      <c r="B471" s="17"/>
      <c r="C471" s="16"/>
      <c r="D471" s="17"/>
      <c r="E471" s="17"/>
      <c r="F471" s="17"/>
      <c r="G471" s="16" t="s">
        <v>55</v>
      </c>
      <c r="H471" s="16">
        <v>46</v>
      </c>
      <c r="I471" s="16">
        <v>3</v>
      </c>
      <c r="J471" s="16">
        <v>15</v>
      </c>
      <c r="K471" s="16"/>
      <c r="L471" s="102"/>
      <c r="N471" s="50"/>
      <c r="O471"/>
      <c r="P471"/>
      <c r="Q471" s="50"/>
      <c r="R471"/>
      <c r="T471"/>
      <c r="U471"/>
      <c r="V471" s="50"/>
      <c r="W471" s="50"/>
      <c r="X471" s="270"/>
      <c r="Y471"/>
      <c r="Z471"/>
    </row>
    <row r="472" spans="1:26" s="14" customFormat="1" x14ac:dyDescent="0.25">
      <c r="A472" s="16"/>
      <c r="B472" s="17"/>
      <c r="C472" s="16"/>
      <c r="D472" s="17"/>
      <c r="E472" s="17"/>
      <c r="F472" s="17"/>
      <c r="G472" s="16"/>
      <c r="H472" s="16"/>
      <c r="I472" s="16">
        <v>4</v>
      </c>
      <c r="J472" s="16">
        <v>5</v>
      </c>
      <c r="K472" s="16"/>
      <c r="L472" s="102"/>
      <c r="N472" s="50"/>
      <c r="O472"/>
      <c r="P472"/>
      <c r="Q472" s="50"/>
      <c r="R472"/>
      <c r="T472"/>
      <c r="U472"/>
      <c r="V472" s="50"/>
      <c r="W472" s="50"/>
      <c r="X472" s="270"/>
      <c r="Y472"/>
      <c r="Z472"/>
    </row>
    <row r="473" spans="1:26" s="14" customFormat="1" x14ac:dyDescent="0.25">
      <c r="A473" s="16"/>
      <c r="B473" s="17"/>
      <c r="C473" s="16"/>
      <c r="D473" s="17"/>
      <c r="E473" s="17"/>
      <c r="F473" s="17"/>
      <c r="G473" s="16"/>
      <c r="H473" s="16"/>
      <c r="I473" s="16">
        <v>5</v>
      </c>
      <c r="J473" s="16">
        <v>2</v>
      </c>
      <c r="K473" s="16"/>
      <c r="L473" s="102"/>
      <c r="N473" s="50"/>
      <c r="O473"/>
      <c r="P473"/>
      <c r="Q473" s="50"/>
      <c r="R473"/>
      <c r="T473"/>
      <c r="U473"/>
      <c r="V473" s="50"/>
      <c r="W473" s="50"/>
      <c r="X473" s="270"/>
      <c r="Y473"/>
      <c r="Z473"/>
    </row>
    <row r="474" spans="1:26" x14ac:dyDescent="0.25">
      <c r="A474" s="16"/>
      <c r="B474" s="17"/>
      <c r="C474" s="16"/>
      <c r="D474" s="17"/>
      <c r="E474" s="17"/>
      <c r="F474" s="17"/>
      <c r="G474" s="16"/>
      <c r="H474" s="16"/>
      <c r="I474" s="16">
        <v>6</v>
      </c>
      <c r="J474" s="16">
        <v>38</v>
      </c>
      <c r="K474" s="16"/>
      <c r="L474" s="102"/>
    </row>
    <row r="475" spans="1:26" x14ac:dyDescent="0.25">
      <c r="A475" s="16"/>
      <c r="B475" s="17"/>
      <c r="C475" s="16"/>
      <c r="D475" s="17"/>
      <c r="E475" s="17"/>
      <c r="F475" s="17"/>
      <c r="G475" s="16"/>
      <c r="H475" s="16"/>
      <c r="I475" s="16">
        <v>7</v>
      </c>
      <c r="J475" s="16">
        <v>1</v>
      </c>
      <c r="K475" s="16"/>
      <c r="L475" s="102"/>
    </row>
    <row r="476" spans="1:26" x14ac:dyDescent="0.25">
      <c r="A476" s="16"/>
      <c r="B476" s="17"/>
      <c r="C476" s="16"/>
      <c r="D476" s="17"/>
      <c r="E476" s="17"/>
      <c r="F476" s="17"/>
      <c r="G476" s="16"/>
      <c r="H476" s="16"/>
      <c r="I476" s="16">
        <v>8</v>
      </c>
      <c r="J476" s="16">
        <v>7</v>
      </c>
      <c r="K476" s="16"/>
      <c r="L476" s="102"/>
      <c r="R476" s="14"/>
      <c r="T476" s="14"/>
      <c r="U476" s="14"/>
    </row>
    <row r="477" spans="1:26" x14ac:dyDescent="0.25">
      <c r="A477" s="16"/>
      <c r="B477" s="17"/>
      <c r="C477" s="16"/>
      <c r="D477" s="17"/>
      <c r="E477" s="17"/>
      <c r="F477" s="17"/>
      <c r="G477" s="16"/>
      <c r="H477" s="16"/>
      <c r="I477" s="16">
        <v>9</v>
      </c>
      <c r="J477" s="16">
        <v>5</v>
      </c>
      <c r="K477" s="16"/>
      <c r="L477" s="102"/>
      <c r="R477" s="14"/>
      <c r="T477" s="14"/>
      <c r="U477" s="14"/>
    </row>
    <row r="478" spans="1:26" x14ac:dyDescent="0.25">
      <c r="A478" s="16"/>
      <c r="B478" s="17"/>
      <c r="C478" s="16"/>
      <c r="D478" s="17"/>
      <c r="E478" s="17"/>
      <c r="F478" s="17"/>
      <c r="G478" s="16"/>
      <c r="H478" s="16"/>
      <c r="I478" s="16">
        <v>10</v>
      </c>
      <c r="J478" s="16">
        <v>9</v>
      </c>
      <c r="K478" s="16"/>
      <c r="L478" s="102"/>
      <c r="O478" s="14"/>
      <c r="P478" s="14"/>
      <c r="R478" s="14"/>
      <c r="T478" s="14"/>
      <c r="U478" s="14"/>
      <c r="Y478" s="14"/>
      <c r="Z478" s="14"/>
    </row>
    <row r="479" spans="1:26" x14ac:dyDescent="0.25">
      <c r="A479" s="16"/>
      <c r="B479" s="17"/>
      <c r="C479" s="16"/>
      <c r="D479" s="17"/>
      <c r="E479" s="17"/>
      <c r="F479" s="17"/>
      <c r="G479" s="16"/>
      <c r="H479" s="16"/>
      <c r="I479" s="16">
        <v>11</v>
      </c>
      <c r="J479" s="16">
        <v>21</v>
      </c>
      <c r="K479" s="16"/>
      <c r="L479" s="102"/>
      <c r="O479" s="14"/>
      <c r="P479" s="14"/>
      <c r="R479" s="14"/>
      <c r="T479" s="14"/>
      <c r="U479" s="14"/>
      <c r="Y479" s="14"/>
      <c r="Z479" s="14"/>
    </row>
    <row r="480" spans="1:26" ht="15.75" thickBot="1" x14ac:dyDescent="0.3">
      <c r="A480" s="117" t="s">
        <v>68</v>
      </c>
      <c r="B480" s="136"/>
      <c r="C480" s="137"/>
      <c r="D480" s="136"/>
      <c r="E480" s="136"/>
      <c r="F480" s="136"/>
      <c r="G480" s="137"/>
      <c r="H480" s="137">
        <f t="shared" ref="H480" si="27">SUM(H468:H479)</f>
        <v>269</v>
      </c>
      <c r="I480" s="137"/>
      <c r="J480" s="137">
        <f>SUM(J468:J479)</f>
        <v>269</v>
      </c>
      <c r="K480" s="137"/>
      <c r="L480" s="118"/>
      <c r="O480" s="14"/>
      <c r="P480" s="14"/>
      <c r="Y480" s="14"/>
      <c r="Z480" s="14"/>
    </row>
    <row r="481" spans="1:26" x14ac:dyDescent="0.25">
      <c r="A481" s="303" t="s">
        <v>46</v>
      </c>
      <c r="B481" s="303" t="s">
        <v>14</v>
      </c>
      <c r="C481" s="303" t="s">
        <v>193</v>
      </c>
      <c r="D481" s="303"/>
      <c r="E481" s="304"/>
      <c r="F481" s="304"/>
      <c r="G481" s="303" t="s">
        <v>64</v>
      </c>
      <c r="H481" s="303"/>
      <c r="I481" s="303" t="s">
        <v>36</v>
      </c>
      <c r="J481" s="303">
        <v>21</v>
      </c>
      <c r="K481" s="303"/>
      <c r="L481" s="305"/>
      <c r="O481" s="14"/>
      <c r="P481" s="14"/>
      <c r="Y481" s="14"/>
      <c r="Z481" s="14"/>
    </row>
    <row r="482" spans="1:26" x14ac:dyDescent="0.25">
      <c r="A482" s="92"/>
      <c r="B482" s="92"/>
      <c r="C482" s="92">
        <v>3</v>
      </c>
      <c r="D482" s="92"/>
      <c r="E482" s="91"/>
      <c r="F482" s="91"/>
      <c r="G482" s="92" t="s">
        <v>3</v>
      </c>
      <c r="H482" s="92">
        <f>8+6+7</f>
        <v>21</v>
      </c>
      <c r="I482" s="92" t="s">
        <v>4</v>
      </c>
      <c r="J482" s="92"/>
      <c r="K482" s="92"/>
      <c r="L482" s="100" t="s">
        <v>153</v>
      </c>
    </row>
    <row r="483" spans="1:26" x14ac:dyDescent="0.25">
      <c r="A483" s="92"/>
      <c r="B483" s="92"/>
      <c r="C483" s="92"/>
      <c r="D483" s="92"/>
      <c r="E483" s="91"/>
      <c r="F483" s="91"/>
      <c r="G483" s="92" t="s">
        <v>5</v>
      </c>
      <c r="H483" s="92">
        <v>0</v>
      </c>
      <c r="I483" s="92"/>
      <c r="J483" s="92"/>
      <c r="K483" s="92"/>
      <c r="L483" s="100"/>
    </row>
    <row r="484" spans="1:26" x14ac:dyDescent="0.25">
      <c r="A484" s="92"/>
      <c r="B484" s="92"/>
      <c r="C484" s="92"/>
      <c r="D484" s="92"/>
      <c r="E484" s="91"/>
      <c r="F484" s="98"/>
      <c r="G484" s="93" t="s">
        <v>55</v>
      </c>
      <c r="H484" s="93">
        <v>0</v>
      </c>
      <c r="I484" s="93"/>
      <c r="J484" s="93"/>
      <c r="K484" s="92"/>
      <c r="L484" s="100"/>
    </row>
    <row r="485" spans="1:26" x14ac:dyDescent="0.25">
      <c r="A485" s="92"/>
      <c r="B485" s="92"/>
      <c r="C485" s="92"/>
      <c r="D485" s="92"/>
      <c r="E485" s="91"/>
      <c r="F485" s="98"/>
      <c r="G485" s="93"/>
      <c r="H485" s="93"/>
      <c r="I485" s="93"/>
      <c r="J485" s="93"/>
      <c r="K485" s="92"/>
      <c r="L485" s="100"/>
    </row>
    <row r="486" spans="1:26" ht="15.75" thickBot="1" x14ac:dyDescent="0.3">
      <c r="A486" s="258" t="s">
        <v>148</v>
      </c>
      <c r="B486" s="254"/>
      <c r="C486" s="254"/>
      <c r="D486" s="254"/>
      <c r="E486" s="255"/>
      <c r="F486" s="255"/>
      <c r="G486" s="254"/>
      <c r="H486" s="254">
        <f>SUM(H481:H484)</f>
        <v>21</v>
      </c>
      <c r="I486" s="254"/>
      <c r="J486" s="254">
        <f t="shared" ref="J486" si="28">SUM(J481:J484)</f>
        <v>21</v>
      </c>
      <c r="K486" s="254"/>
      <c r="L486" s="257"/>
      <c r="Y486" s="14"/>
    </row>
    <row r="487" spans="1:26" s="14" customFormat="1" x14ac:dyDescent="0.25">
      <c r="A487" s="121" t="s">
        <v>46</v>
      </c>
      <c r="B487" s="3" t="s">
        <v>59</v>
      </c>
      <c r="C487" s="10" t="s">
        <v>45</v>
      </c>
      <c r="D487" s="3"/>
      <c r="E487" s="6"/>
      <c r="F487" s="6"/>
      <c r="G487" s="3" t="s">
        <v>64</v>
      </c>
      <c r="H487" s="3"/>
      <c r="I487" s="3" t="s">
        <v>117</v>
      </c>
      <c r="J487" s="3">
        <v>3</v>
      </c>
      <c r="K487" s="35"/>
      <c r="L487" s="57" t="s">
        <v>154</v>
      </c>
      <c r="N487" s="50"/>
      <c r="O487"/>
      <c r="P487"/>
      <c r="Q487" s="50"/>
      <c r="R487"/>
      <c r="T487"/>
      <c r="U487"/>
      <c r="V487" s="50"/>
      <c r="W487" s="50"/>
      <c r="X487" s="270"/>
      <c r="Y487"/>
      <c r="Z487"/>
    </row>
    <row r="488" spans="1:26" s="14" customFormat="1" x14ac:dyDescent="0.25">
      <c r="A488" s="122"/>
      <c r="B488" s="4"/>
      <c r="C488" s="2"/>
      <c r="D488" s="4"/>
      <c r="E488" s="227">
        <v>3</v>
      </c>
      <c r="F488" s="227"/>
      <c r="G488" s="4" t="s">
        <v>3</v>
      </c>
      <c r="H488" s="4">
        <v>4</v>
      </c>
      <c r="I488" s="4" t="s">
        <v>4</v>
      </c>
      <c r="J488" s="4">
        <v>1</v>
      </c>
      <c r="K488" s="36"/>
      <c r="L488" s="58" t="s">
        <v>155</v>
      </c>
      <c r="N488" s="50"/>
      <c r="O488"/>
      <c r="P488"/>
      <c r="Q488" s="50"/>
      <c r="R488"/>
      <c r="T488"/>
      <c r="U488"/>
      <c r="V488" s="50"/>
      <c r="W488" s="50"/>
      <c r="X488" s="270"/>
      <c r="Y488"/>
      <c r="Z488"/>
    </row>
    <row r="489" spans="1:26" s="14" customFormat="1" x14ac:dyDescent="0.25">
      <c r="A489" s="122"/>
      <c r="B489" s="4"/>
      <c r="C489" s="2"/>
      <c r="D489" s="4"/>
      <c r="E489" s="8"/>
      <c r="F489" s="8"/>
      <c r="G489" s="4" t="s">
        <v>5</v>
      </c>
      <c r="H489" s="4">
        <v>0</v>
      </c>
      <c r="I489" s="4">
        <v>8</v>
      </c>
      <c r="J489" s="4">
        <v>1</v>
      </c>
      <c r="K489" s="4"/>
      <c r="L489" s="58" t="s">
        <v>126</v>
      </c>
      <c r="N489" s="50"/>
      <c r="O489"/>
      <c r="P489"/>
      <c r="Q489" s="50"/>
      <c r="R489"/>
      <c r="T489"/>
      <c r="U489"/>
      <c r="V489" s="50"/>
      <c r="W489" s="50"/>
      <c r="X489" s="270"/>
      <c r="Y489"/>
      <c r="Z489"/>
    </row>
    <row r="490" spans="1:26" x14ac:dyDescent="0.25">
      <c r="A490" s="173"/>
      <c r="B490" s="40"/>
      <c r="C490" s="38"/>
      <c r="D490" s="40"/>
      <c r="E490" s="250"/>
      <c r="F490" s="250"/>
      <c r="G490" s="40" t="s">
        <v>55</v>
      </c>
      <c r="H490" s="40">
        <v>1</v>
      </c>
      <c r="I490" s="40"/>
      <c r="J490" s="40"/>
      <c r="K490" s="230"/>
      <c r="L490" s="59"/>
    </row>
    <row r="491" spans="1:26" ht="15.75" thickBot="1" x14ac:dyDescent="0.3">
      <c r="A491" s="252" t="s">
        <v>147</v>
      </c>
      <c r="B491" s="233"/>
      <c r="C491" s="233"/>
      <c r="D491" s="233"/>
      <c r="E491" s="251"/>
      <c r="F491" s="251"/>
      <c r="G491" s="233"/>
      <c r="H491" s="233">
        <f>SUM(H488:H490)</f>
        <v>5</v>
      </c>
      <c r="I491" s="233"/>
      <c r="J491" s="233">
        <f>SUM(J487:J490)</f>
        <v>5</v>
      </c>
      <c r="K491" s="234"/>
      <c r="L491" s="235"/>
    </row>
    <row r="492" spans="1:26" x14ac:dyDescent="0.25">
      <c r="A492" s="124" t="s">
        <v>46</v>
      </c>
      <c r="B492" s="89" t="s">
        <v>59</v>
      </c>
      <c r="C492" s="89" t="s">
        <v>35</v>
      </c>
      <c r="D492" s="89"/>
      <c r="E492" s="88"/>
      <c r="F492" s="88"/>
      <c r="G492" s="89" t="s">
        <v>64</v>
      </c>
      <c r="H492" s="89"/>
      <c r="I492" s="89" t="s">
        <v>117</v>
      </c>
      <c r="J492" s="89">
        <v>22</v>
      </c>
      <c r="K492" s="90"/>
      <c r="L492" s="99"/>
    </row>
    <row r="493" spans="1:26" s="14" customFormat="1" x14ac:dyDescent="0.25">
      <c r="A493" s="125"/>
      <c r="B493" s="92"/>
      <c r="C493" s="92">
        <v>6</v>
      </c>
      <c r="D493" s="92"/>
      <c r="E493" s="91"/>
      <c r="F493" s="91"/>
      <c r="G493" s="92" t="s">
        <v>3</v>
      </c>
      <c r="H493" s="92">
        <f>5+3+3+2+5+2</f>
        <v>20</v>
      </c>
      <c r="I493" s="92" t="s">
        <v>4</v>
      </c>
      <c r="J493" s="92">
        <v>2</v>
      </c>
      <c r="K493" s="94"/>
      <c r="L493" s="100" t="s">
        <v>150</v>
      </c>
      <c r="N493" s="50"/>
      <c r="O493"/>
      <c r="P493"/>
      <c r="Q493" s="50"/>
      <c r="X493" s="270"/>
      <c r="Y493"/>
      <c r="Z493"/>
    </row>
    <row r="494" spans="1:26" s="14" customFormat="1" x14ac:dyDescent="0.25">
      <c r="A494" s="125"/>
      <c r="B494" s="92"/>
      <c r="C494" s="92"/>
      <c r="D494" s="92"/>
      <c r="E494" s="91"/>
      <c r="F494" s="91"/>
      <c r="G494" s="92" t="s">
        <v>5</v>
      </c>
      <c r="H494" s="92">
        <v>4</v>
      </c>
      <c r="I494" s="92"/>
      <c r="J494" s="92"/>
      <c r="K494" s="94"/>
      <c r="L494" s="100" t="s">
        <v>151</v>
      </c>
      <c r="N494" s="50"/>
      <c r="O494"/>
      <c r="P494"/>
      <c r="Q494" s="50"/>
      <c r="X494" s="270"/>
      <c r="Y494"/>
      <c r="Z494"/>
    </row>
    <row r="495" spans="1:26" s="14" customFormat="1" x14ac:dyDescent="0.25">
      <c r="A495" s="149"/>
      <c r="B495" s="93"/>
      <c r="C495" s="93"/>
      <c r="D495" s="93"/>
      <c r="E495" s="98"/>
      <c r="F495" s="98"/>
      <c r="G495" s="93" t="s">
        <v>55</v>
      </c>
      <c r="H495" s="93">
        <v>0</v>
      </c>
      <c r="I495" s="93"/>
      <c r="J495" s="93"/>
      <c r="K495" s="253"/>
      <c r="L495" s="150" t="s">
        <v>152</v>
      </c>
      <c r="N495" s="50"/>
      <c r="X495" s="270"/>
    </row>
    <row r="496" spans="1:26" s="14" customFormat="1" ht="15.75" thickBot="1" x14ac:dyDescent="0.3">
      <c r="A496" s="258" t="s">
        <v>149</v>
      </c>
      <c r="B496" s="254"/>
      <c r="C496" s="254"/>
      <c r="D496" s="254"/>
      <c r="E496" s="255"/>
      <c r="F496" s="255"/>
      <c r="G496" s="254"/>
      <c r="H496" s="254">
        <f>SUM(H492:H495)</f>
        <v>24</v>
      </c>
      <c r="I496" s="254"/>
      <c r="J496" s="254">
        <f t="shared" ref="J496" si="29">SUM(J492:J495)</f>
        <v>24</v>
      </c>
      <c r="K496" s="256"/>
      <c r="L496" s="257"/>
      <c r="N496" s="50"/>
      <c r="R496"/>
      <c r="T496"/>
      <c r="U496"/>
      <c r="V496" s="50"/>
      <c r="W496" s="50"/>
      <c r="X496" s="270"/>
    </row>
    <row r="497" spans="1:26" x14ac:dyDescent="0.25">
      <c r="A497" s="124" t="s">
        <v>46</v>
      </c>
      <c r="B497" s="89" t="s">
        <v>59</v>
      </c>
      <c r="C497" s="89" t="s">
        <v>40</v>
      </c>
      <c r="D497" s="89"/>
      <c r="E497" s="88"/>
      <c r="F497" s="88"/>
      <c r="G497" s="89" t="s">
        <v>64</v>
      </c>
      <c r="H497" s="89"/>
      <c r="I497" s="89" t="s">
        <v>117</v>
      </c>
      <c r="J497" s="89">
        <v>23</v>
      </c>
      <c r="K497" s="90"/>
      <c r="L497" s="99"/>
      <c r="O497" s="14"/>
      <c r="P497" s="14"/>
      <c r="Q497" s="14"/>
      <c r="Y497" s="14"/>
      <c r="Z497" s="14"/>
    </row>
    <row r="498" spans="1:26" x14ac:dyDescent="0.25">
      <c r="A498" s="125"/>
      <c r="B498" s="91"/>
      <c r="C498" s="106">
        <v>14</v>
      </c>
      <c r="D498" s="92"/>
      <c r="E498" s="91"/>
      <c r="F498" s="91"/>
      <c r="G498" s="92" t="s">
        <v>3</v>
      </c>
      <c r="H498" s="92">
        <v>52</v>
      </c>
      <c r="I498" s="92" t="s">
        <v>4</v>
      </c>
      <c r="J498" s="92">
        <v>29</v>
      </c>
      <c r="K498" s="94"/>
      <c r="L498" s="100"/>
    </row>
    <row r="499" spans="1:26" x14ac:dyDescent="0.25">
      <c r="A499" s="125"/>
      <c r="B499" s="91"/>
      <c r="C499" s="106"/>
      <c r="D499" s="91"/>
      <c r="E499" s="91"/>
      <c r="F499" s="91"/>
      <c r="G499" s="92" t="s">
        <v>5</v>
      </c>
      <c r="H499" s="92">
        <v>5</v>
      </c>
      <c r="I499" s="92"/>
      <c r="J499" s="92">
        <v>1</v>
      </c>
      <c r="K499" s="94"/>
      <c r="L499" s="100"/>
    </row>
    <row r="500" spans="1:26" x14ac:dyDescent="0.25">
      <c r="A500" s="149"/>
      <c r="B500" s="98"/>
      <c r="C500" s="259"/>
      <c r="D500" s="98"/>
      <c r="E500" s="98"/>
      <c r="F500" s="98"/>
      <c r="G500" s="93" t="s">
        <v>55</v>
      </c>
      <c r="H500" s="93">
        <v>5</v>
      </c>
      <c r="I500" s="93"/>
      <c r="J500" s="93">
        <v>3</v>
      </c>
      <c r="K500" s="253"/>
      <c r="L500" s="150"/>
    </row>
    <row r="501" spans="1:26" x14ac:dyDescent="0.25">
      <c r="A501" s="149"/>
      <c r="B501" s="98"/>
      <c r="C501" s="259"/>
      <c r="D501" s="98"/>
      <c r="E501" s="98"/>
      <c r="F501" s="98"/>
      <c r="G501" s="93"/>
      <c r="H501" s="93"/>
      <c r="I501" s="93"/>
      <c r="J501" s="93">
        <v>1</v>
      </c>
      <c r="K501" s="253"/>
      <c r="L501" s="150"/>
      <c r="Y501" s="14"/>
      <c r="Z501" s="14"/>
    </row>
    <row r="502" spans="1:26" x14ac:dyDescent="0.25">
      <c r="A502" s="149"/>
      <c r="B502" s="98"/>
      <c r="C502" s="259"/>
      <c r="D502" s="98"/>
      <c r="E502" s="98"/>
      <c r="F502" s="98"/>
      <c r="G502" s="93"/>
      <c r="H502" s="93"/>
      <c r="I502" s="93"/>
      <c r="J502" s="93">
        <v>1</v>
      </c>
      <c r="K502" s="253"/>
      <c r="L502" s="150"/>
      <c r="Y502" s="14"/>
      <c r="Z502" s="14"/>
    </row>
    <row r="503" spans="1:26" x14ac:dyDescent="0.25">
      <c r="A503" s="149"/>
      <c r="B503" s="98"/>
      <c r="C503" s="259"/>
      <c r="D503" s="98"/>
      <c r="E503" s="98"/>
      <c r="F503" s="98"/>
      <c r="G503" s="93"/>
      <c r="H503" s="93"/>
      <c r="I503" s="93"/>
      <c r="J503" s="93">
        <v>2</v>
      </c>
      <c r="K503" s="253"/>
      <c r="L503" s="150"/>
      <c r="Y503" s="14"/>
      <c r="Z503" s="14"/>
    </row>
    <row r="504" spans="1:26" x14ac:dyDescent="0.25">
      <c r="A504" s="149"/>
      <c r="B504" s="98"/>
      <c r="C504" s="259"/>
      <c r="D504" s="98"/>
      <c r="E504" s="98"/>
      <c r="F504" s="98"/>
      <c r="G504" s="93"/>
      <c r="H504" s="93"/>
      <c r="I504" s="93"/>
      <c r="J504" s="93">
        <v>2</v>
      </c>
      <c r="K504" s="253"/>
      <c r="L504" s="150"/>
      <c r="Y504" s="14"/>
      <c r="Z504" s="14"/>
    </row>
    <row r="505" spans="1:26" ht="15.75" thickBot="1" x14ac:dyDescent="0.3">
      <c r="A505" s="258" t="s">
        <v>149</v>
      </c>
      <c r="B505" s="255"/>
      <c r="C505" s="260"/>
      <c r="D505" s="255"/>
      <c r="E505" s="255"/>
      <c r="F505" s="255"/>
      <c r="G505" s="254"/>
      <c r="H505" s="254">
        <f>SUM(H498:H500)</f>
        <v>62</v>
      </c>
      <c r="I505" s="254"/>
      <c r="J505" s="254">
        <f>SUM(J497:J504)</f>
        <v>62</v>
      </c>
      <c r="K505" s="256"/>
      <c r="L505" s="257"/>
    </row>
    <row r="506" spans="1:26" x14ac:dyDescent="0.25">
      <c r="A506" s="132" t="s">
        <v>46</v>
      </c>
      <c r="B506" s="267" t="s">
        <v>14</v>
      </c>
      <c r="C506" s="267" t="s">
        <v>1</v>
      </c>
      <c r="D506" s="267" t="s">
        <v>38</v>
      </c>
      <c r="E506" s="267" t="s">
        <v>244</v>
      </c>
      <c r="F506" s="267" t="s">
        <v>238</v>
      </c>
      <c r="G506" s="82" t="s">
        <v>64</v>
      </c>
      <c r="H506" s="82"/>
      <c r="I506" s="82" t="s">
        <v>36</v>
      </c>
      <c r="J506" s="82">
        <v>10</v>
      </c>
      <c r="K506" s="83"/>
      <c r="L506" s="84"/>
    </row>
    <row r="507" spans="1:26" x14ac:dyDescent="0.25">
      <c r="A507" s="127"/>
      <c r="B507" s="80"/>
      <c r="C507" s="80">
        <v>2</v>
      </c>
      <c r="D507" s="80"/>
      <c r="E507" s="80">
        <v>14</v>
      </c>
      <c r="F507" s="80">
        <v>0</v>
      </c>
      <c r="G507" s="73" t="s">
        <v>3</v>
      </c>
      <c r="H507" s="73">
        <v>20</v>
      </c>
      <c r="I507" s="73" t="s">
        <v>4</v>
      </c>
      <c r="J507" s="73">
        <v>3</v>
      </c>
      <c r="K507" s="74"/>
      <c r="L507" s="75"/>
    </row>
    <row r="508" spans="1:26" x14ac:dyDescent="0.25">
      <c r="A508" s="127"/>
      <c r="B508" s="72"/>
      <c r="C508" s="73"/>
      <c r="D508" s="72"/>
      <c r="E508" s="72"/>
      <c r="F508" s="72"/>
      <c r="G508" s="73" t="s">
        <v>5</v>
      </c>
      <c r="H508" s="73">
        <v>2</v>
      </c>
      <c r="I508" s="73">
        <v>3</v>
      </c>
      <c r="J508" s="73">
        <v>5</v>
      </c>
      <c r="K508" s="74"/>
      <c r="L508" s="75"/>
    </row>
    <row r="509" spans="1:26" x14ac:dyDescent="0.25">
      <c r="A509" s="144"/>
      <c r="B509" s="145"/>
      <c r="C509" s="146"/>
      <c r="D509" s="145"/>
      <c r="E509" s="145"/>
      <c r="F509" s="145"/>
      <c r="G509" s="146" t="s">
        <v>55</v>
      </c>
      <c r="H509" s="146">
        <v>6</v>
      </c>
      <c r="I509" s="146">
        <v>6</v>
      </c>
      <c r="J509" s="146">
        <v>1</v>
      </c>
      <c r="K509" s="147"/>
      <c r="L509" s="148"/>
    </row>
    <row r="510" spans="1:26" x14ac:dyDescent="0.25">
      <c r="A510" s="144"/>
      <c r="B510" s="145"/>
      <c r="C510" s="146"/>
      <c r="D510" s="145"/>
      <c r="E510" s="145"/>
      <c r="F510" s="145"/>
      <c r="G510" s="146"/>
      <c r="H510" s="146"/>
      <c r="I510" s="146">
        <v>8</v>
      </c>
      <c r="J510" s="146">
        <v>1</v>
      </c>
      <c r="K510" s="147"/>
      <c r="L510" s="148"/>
    </row>
    <row r="511" spans="1:26" x14ac:dyDescent="0.25">
      <c r="A511" s="144"/>
      <c r="B511" s="145"/>
      <c r="C511" s="146"/>
      <c r="D511" s="145"/>
      <c r="E511" s="145"/>
      <c r="F511" s="145"/>
      <c r="G511" s="146"/>
      <c r="H511" s="146"/>
      <c r="I511" s="146">
        <v>10</v>
      </c>
      <c r="J511" s="146">
        <v>6</v>
      </c>
      <c r="K511" s="147"/>
      <c r="L511" s="148"/>
    </row>
    <row r="512" spans="1:26" x14ac:dyDescent="0.25">
      <c r="A512" s="144"/>
      <c r="B512" s="145"/>
      <c r="C512" s="146"/>
      <c r="D512" s="145"/>
      <c r="E512" s="145"/>
      <c r="F512" s="145"/>
      <c r="G512" s="146"/>
      <c r="H512" s="146"/>
      <c r="I512" s="146">
        <v>11</v>
      </c>
      <c r="J512" s="146">
        <v>2</v>
      </c>
      <c r="K512" s="147"/>
      <c r="L512" s="148"/>
    </row>
    <row r="513" spans="1:13" ht="15.75" thickBot="1" x14ac:dyDescent="0.3">
      <c r="A513" s="266" t="s">
        <v>158</v>
      </c>
      <c r="B513" s="244"/>
      <c r="C513" s="246"/>
      <c r="D513" s="244"/>
      <c r="E513" s="244"/>
      <c r="F513" s="244"/>
      <c r="G513" s="246"/>
      <c r="H513" s="246">
        <f>SUM(H506:H512)</f>
        <v>28</v>
      </c>
      <c r="I513" s="246"/>
      <c r="J513" s="246">
        <f t="shared" ref="J513" si="30">SUM(J506:J512)</f>
        <v>28</v>
      </c>
      <c r="K513" s="246"/>
      <c r="L513" s="248"/>
    </row>
    <row r="514" spans="1:13" x14ac:dyDescent="0.25">
      <c r="A514" s="23" t="s">
        <v>46</v>
      </c>
      <c r="B514" s="23" t="s">
        <v>58</v>
      </c>
      <c r="C514" s="23" t="s">
        <v>1</v>
      </c>
      <c r="D514" s="23" t="s">
        <v>2</v>
      </c>
      <c r="E514" s="23"/>
      <c r="F514" s="23"/>
      <c r="G514" s="23" t="s">
        <v>64</v>
      </c>
      <c r="H514" s="23"/>
      <c r="I514" s="23" t="s">
        <v>36</v>
      </c>
      <c r="J514" s="23">
        <v>20</v>
      </c>
      <c r="K514" s="23"/>
      <c r="L514" s="110"/>
    </row>
    <row r="515" spans="1:13" x14ac:dyDescent="0.25">
      <c r="A515" s="26"/>
      <c r="B515" s="25"/>
      <c r="C515" s="26">
        <v>6</v>
      </c>
      <c r="D515" s="26">
        <v>43</v>
      </c>
      <c r="E515" s="26">
        <v>41</v>
      </c>
      <c r="F515" s="26"/>
      <c r="G515" s="26" t="s">
        <v>3</v>
      </c>
      <c r="H515" s="26">
        <v>32</v>
      </c>
      <c r="I515" s="26" t="s">
        <v>4</v>
      </c>
      <c r="J515" s="26">
        <v>1</v>
      </c>
      <c r="K515" s="26"/>
      <c r="L515" s="111" t="s">
        <v>144</v>
      </c>
    </row>
    <row r="516" spans="1:13" x14ac:dyDescent="0.25">
      <c r="A516" s="26"/>
      <c r="B516" s="25"/>
      <c r="C516" s="26"/>
      <c r="D516" s="25"/>
      <c r="E516" s="25"/>
      <c r="F516" s="25"/>
      <c r="G516" s="26" t="s">
        <v>5</v>
      </c>
      <c r="H516" s="26">
        <v>18</v>
      </c>
      <c r="I516" s="26">
        <v>4</v>
      </c>
      <c r="J516" s="26">
        <v>5</v>
      </c>
      <c r="K516" s="26"/>
      <c r="L516" s="111" t="s">
        <v>156</v>
      </c>
    </row>
    <row r="517" spans="1:13" x14ac:dyDescent="0.25">
      <c r="A517" s="26"/>
      <c r="B517" s="25"/>
      <c r="C517" s="26"/>
      <c r="D517" s="25"/>
      <c r="E517" s="25"/>
      <c r="F517" s="25"/>
      <c r="G517" s="26" t="s">
        <v>55</v>
      </c>
      <c r="H517" s="26">
        <v>34</v>
      </c>
      <c r="I517" s="26">
        <v>5</v>
      </c>
      <c r="J517" s="25">
        <v>3</v>
      </c>
      <c r="K517" s="26"/>
      <c r="L517" s="111"/>
      <c r="M517" t="s">
        <v>325</v>
      </c>
    </row>
    <row r="518" spans="1:13" x14ac:dyDescent="0.25">
      <c r="A518" s="26"/>
      <c r="B518" s="25"/>
      <c r="C518" s="26"/>
      <c r="D518" s="25"/>
      <c r="E518" s="25"/>
      <c r="F518" s="25"/>
      <c r="G518" s="26"/>
      <c r="H518" s="26"/>
      <c r="I518" s="26">
        <v>6</v>
      </c>
      <c r="J518" s="25">
        <v>41</v>
      </c>
      <c r="K518" s="26"/>
      <c r="L518" s="111"/>
    </row>
    <row r="519" spans="1:13" x14ac:dyDescent="0.25">
      <c r="A519" s="26"/>
      <c r="B519" s="25"/>
      <c r="C519" s="26"/>
      <c r="D519" s="25"/>
      <c r="E519" s="25"/>
      <c r="F519" s="25"/>
      <c r="G519" s="26"/>
      <c r="H519" s="26"/>
      <c r="I519" s="26">
        <v>8</v>
      </c>
      <c r="J519" s="26">
        <v>5</v>
      </c>
      <c r="K519" s="26"/>
      <c r="L519" s="111"/>
    </row>
    <row r="520" spans="1:13" x14ac:dyDescent="0.25">
      <c r="A520" s="26"/>
      <c r="B520" s="25"/>
      <c r="C520" s="26"/>
      <c r="D520" s="25"/>
      <c r="E520" s="25"/>
      <c r="F520" s="25"/>
      <c r="G520" s="26"/>
      <c r="H520" s="26"/>
      <c r="I520" s="26">
        <v>10</v>
      </c>
      <c r="J520" s="26">
        <v>3</v>
      </c>
      <c r="K520" s="26"/>
      <c r="L520" s="111"/>
    </row>
    <row r="521" spans="1:13" x14ac:dyDescent="0.25">
      <c r="A521" s="26"/>
      <c r="B521" s="25"/>
      <c r="C521" s="26"/>
      <c r="D521" s="25"/>
      <c r="E521" s="25"/>
      <c r="F521" s="25"/>
      <c r="G521" s="26"/>
      <c r="H521" s="26"/>
      <c r="I521" s="26">
        <v>11</v>
      </c>
      <c r="J521" s="26">
        <v>6</v>
      </c>
      <c r="K521" s="26"/>
      <c r="L521" s="111"/>
    </row>
    <row r="522" spans="1:13" ht="15.75" thickBot="1" x14ac:dyDescent="0.3">
      <c r="A522" s="154" t="s">
        <v>72</v>
      </c>
      <c r="B522" s="143"/>
      <c r="C522" s="134"/>
      <c r="D522" s="143"/>
      <c r="E522" s="143"/>
      <c r="F522" s="143"/>
      <c r="G522" s="134"/>
      <c r="H522" s="134">
        <f>SUM(H515:H521)</f>
        <v>84</v>
      </c>
      <c r="I522" s="134"/>
      <c r="J522" s="134">
        <f>SUM(J514:J521)</f>
        <v>84</v>
      </c>
      <c r="K522" s="134"/>
      <c r="L522" s="135"/>
    </row>
    <row r="523" spans="1:13" x14ac:dyDescent="0.25">
      <c r="A523" s="121" t="s">
        <v>46</v>
      </c>
      <c r="B523" s="3" t="s">
        <v>60</v>
      </c>
      <c r="C523" s="10" t="s">
        <v>45</v>
      </c>
      <c r="D523" s="3"/>
      <c r="E523" s="6"/>
      <c r="F523" s="6"/>
      <c r="G523" s="3"/>
      <c r="H523" s="3"/>
      <c r="I523" s="3"/>
      <c r="J523" s="3">
        <v>3</v>
      </c>
      <c r="K523" s="35"/>
      <c r="L523" s="57"/>
    </row>
    <row r="524" spans="1:13" x14ac:dyDescent="0.25">
      <c r="A524" s="122"/>
      <c r="B524" s="4"/>
      <c r="D524" s="4"/>
      <c r="E524" s="227">
        <v>0</v>
      </c>
      <c r="F524" s="227"/>
      <c r="G524" s="4"/>
      <c r="H524" s="4"/>
      <c r="I524" s="4"/>
      <c r="J524" s="4">
        <v>1</v>
      </c>
      <c r="K524" s="36"/>
      <c r="L524" s="58"/>
    </row>
    <row r="525" spans="1:13" x14ac:dyDescent="0.25">
      <c r="A525" s="122"/>
      <c r="B525" s="4"/>
      <c r="D525" s="4"/>
      <c r="E525" s="8"/>
      <c r="F525" s="8"/>
      <c r="G525" s="4"/>
      <c r="H525" s="4"/>
      <c r="I525" s="4"/>
      <c r="J525" s="4">
        <v>1</v>
      </c>
      <c r="K525" s="4"/>
      <c r="L525" s="58"/>
    </row>
    <row r="526" spans="1:13" ht="15.75" thickBot="1" x14ac:dyDescent="0.3">
      <c r="A526" s="173"/>
      <c r="B526" s="40"/>
      <c r="C526" s="38"/>
      <c r="D526" s="40"/>
      <c r="E526" s="250"/>
      <c r="F526" s="250"/>
      <c r="G526" s="40"/>
      <c r="H526" s="40"/>
      <c r="I526" s="40"/>
      <c r="J526" s="40"/>
      <c r="K526" s="230"/>
      <c r="L526" s="59"/>
    </row>
    <row r="527" spans="1:13" x14ac:dyDescent="0.25">
      <c r="A527" s="124" t="s">
        <v>46</v>
      </c>
      <c r="B527" s="89" t="s">
        <v>60</v>
      </c>
      <c r="C527" s="89" t="s">
        <v>145</v>
      </c>
      <c r="D527" s="89"/>
      <c r="E527" s="88"/>
      <c r="F527" s="88"/>
      <c r="G527" s="89" t="s">
        <v>64</v>
      </c>
      <c r="H527" s="89"/>
      <c r="I527" s="89" t="s">
        <v>36</v>
      </c>
      <c r="J527" s="89">
        <v>8</v>
      </c>
      <c r="K527" s="90"/>
      <c r="L527" s="99"/>
    </row>
    <row r="528" spans="1:13" x14ac:dyDescent="0.25">
      <c r="A528" s="125"/>
      <c r="B528" s="92"/>
      <c r="C528" s="92">
        <v>2</v>
      </c>
      <c r="D528" s="92"/>
      <c r="E528" s="91"/>
      <c r="F528" s="91"/>
      <c r="G528" s="92" t="s">
        <v>3</v>
      </c>
      <c r="H528" s="92">
        <v>8</v>
      </c>
      <c r="I528" s="92" t="s">
        <v>4</v>
      </c>
      <c r="J528" s="92">
        <v>0</v>
      </c>
      <c r="K528" s="94"/>
      <c r="L528" s="100"/>
    </row>
    <row r="529" spans="1:18" x14ac:dyDescent="0.25">
      <c r="A529" s="125"/>
      <c r="B529" s="92"/>
      <c r="C529" s="92"/>
      <c r="D529" s="92"/>
      <c r="E529" s="91"/>
      <c r="F529" s="91"/>
      <c r="G529" s="92" t="s">
        <v>5</v>
      </c>
      <c r="H529" s="92">
        <v>3</v>
      </c>
      <c r="I529" s="92">
        <v>2</v>
      </c>
      <c r="J529" s="92">
        <v>0</v>
      </c>
      <c r="K529" s="94"/>
      <c r="L529" s="100"/>
    </row>
    <row r="530" spans="1:18" ht="22.5" customHeight="1" x14ac:dyDescent="0.25">
      <c r="A530" s="149"/>
      <c r="B530" s="98"/>
      <c r="C530" s="259"/>
      <c r="D530" s="98"/>
      <c r="E530" s="98"/>
      <c r="F530" s="98"/>
      <c r="G530" s="93" t="s">
        <v>55</v>
      </c>
      <c r="H530" s="93">
        <v>2</v>
      </c>
      <c r="I530" s="93">
        <v>3</v>
      </c>
      <c r="J530" s="93">
        <v>1</v>
      </c>
      <c r="K530" s="253"/>
      <c r="L530" s="150"/>
      <c r="M530" s="14"/>
      <c r="O530" s="14"/>
      <c r="P530" s="14"/>
      <c r="R530" s="14"/>
    </row>
    <row r="531" spans="1:18" x14ac:dyDescent="0.25">
      <c r="A531" s="149"/>
      <c r="B531" s="98"/>
      <c r="C531" s="259"/>
      <c r="D531" s="98"/>
      <c r="E531" s="98"/>
      <c r="F531" s="98"/>
      <c r="G531" s="93"/>
      <c r="H531" s="93"/>
      <c r="I531" s="93">
        <v>6</v>
      </c>
      <c r="J531" s="93">
        <v>4</v>
      </c>
      <c r="K531" s="253"/>
      <c r="L531" s="150"/>
      <c r="M531" s="14"/>
      <c r="O531" s="14"/>
      <c r="P531" s="14"/>
      <c r="R531" s="14"/>
    </row>
    <row r="532" spans="1:18" ht="15.75" thickBot="1" x14ac:dyDescent="0.3">
      <c r="A532" s="260" t="s">
        <v>146</v>
      </c>
      <c r="B532" s="255"/>
      <c r="C532" s="260"/>
      <c r="D532" s="255"/>
      <c r="E532" s="255"/>
      <c r="F532" s="255"/>
      <c r="G532" s="254"/>
      <c r="H532" s="254">
        <f>SUM(H528:H530)</f>
        <v>13</v>
      </c>
      <c r="I532" s="254"/>
      <c r="J532" s="254">
        <f>SUM(J527:J530)</f>
        <v>9</v>
      </c>
      <c r="K532" s="256"/>
      <c r="L532" s="257"/>
      <c r="M532" s="14"/>
      <c r="O532" s="14"/>
      <c r="P532" s="14"/>
      <c r="R532" s="14"/>
    </row>
    <row r="533" spans="1:18" x14ac:dyDescent="0.25">
      <c r="A533" s="126" t="s">
        <v>46</v>
      </c>
      <c r="B533" s="69" t="s">
        <v>60</v>
      </c>
      <c r="C533" s="69" t="s">
        <v>38</v>
      </c>
      <c r="D533" s="69"/>
      <c r="E533" s="78"/>
      <c r="F533" s="78"/>
      <c r="G533" s="69" t="s">
        <v>64</v>
      </c>
      <c r="H533" s="69"/>
      <c r="I533" s="69" t="s">
        <v>36</v>
      </c>
      <c r="J533" s="69">
        <v>3</v>
      </c>
      <c r="K533" s="70"/>
      <c r="L533" s="71"/>
      <c r="M533" s="14"/>
      <c r="O533" s="14"/>
      <c r="P533" s="14"/>
      <c r="R533" s="14"/>
    </row>
    <row r="534" spans="1:18" x14ac:dyDescent="0.25">
      <c r="A534" s="127"/>
      <c r="B534" s="73"/>
      <c r="C534" s="73">
        <v>2</v>
      </c>
      <c r="D534" s="73"/>
      <c r="E534" s="80">
        <v>17</v>
      </c>
      <c r="F534" s="80"/>
      <c r="G534" s="73" t="s">
        <v>3</v>
      </c>
      <c r="H534" s="73">
        <v>8</v>
      </c>
      <c r="I534" s="73" t="s">
        <v>4</v>
      </c>
      <c r="J534" s="73">
        <v>1</v>
      </c>
      <c r="K534" s="74"/>
      <c r="L534" s="75"/>
      <c r="M534" s="14"/>
      <c r="O534" s="14"/>
      <c r="P534" s="14"/>
      <c r="R534" s="14"/>
    </row>
    <row r="535" spans="1:18" x14ac:dyDescent="0.25">
      <c r="A535" s="127"/>
      <c r="B535" s="72"/>
      <c r="C535" s="73"/>
      <c r="D535" s="72"/>
      <c r="E535" s="80"/>
      <c r="F535" s="80"/>
      <c r="G535" s="73" t="s">
        <v>5</v>
      </c>
      <c r="H535" s="73">
        <v>0</v>
      </c>
      <c r="I535" s="73">
        <v>6</v>
      </c>
      <c r="J535" s="73">
        <v>5</v>
      </c>
      <c r="K535" s="74"/>
      <c r="L535" s="75"/>
      <c r="M535" s="14"/>
      <c r="O535" s="14"/>
      <c r="P535" s="14"/>
      <c r="R535" s="14"/>
    </row>
    <row r="536" spans="1:18" x14ac:dyDescent="0.25">
      <c r="A536" s="144"/>
      <c r="B536" s="145"/>
      <c r="C536" s="146"/>
      <c r="D536" s="145"/>
      <c r="E536" s="152"/>
      <c r="F536" s="152"/>
      <c r="G536" s="146" t="s">
        <v>55</v>
      </c>
      <c r="H536" s="146">
        <v>39</v>
      </c>
      <c r="I536" s="146">
        <v>10</v>
      </c>
      <c r="J536" s="146">
        <v>38</v>
      </c>
      <c r="K536" s="147"/>
      <c r="L536" s="148"/>
      <c r="M536" s="14"/>
      <c r="O536" s="14"/>
      <c r="P536" s="14"/>
      <c r="R536" s="14"/>
    </row>
    <row r="537" spans="1:18" ht="15.75" thickBot="1" x14ac:dyDescent="0.3">
      <c r="A537" s="261" t="s">
        <v>157</v>
      </c>
      <c r="B537" s="262"/>
      <c r="C537" s="263"/>
      <c r="D537" s="262"/>
      <c r="E537" s="262"/>
      <c r="F537" s="262"/>
      <c r="G537" s="263"/>
      <c r="H537" s="263">
        <f>SUM(H533:H536)</f>
        <v>47</v>
      </c>
      <c r="I537" s="263"/>
      <c r="J537" s="263">
        <f t="shared" ref="J537" si="31">SUM(J533:J536)</f>
        <v>47</v>
      </c>
      <c r="K537" s="264"/>
      <c r="L537" s="265"/>
      <c r="M537" s="14"/>
      <c r="O537" s="14"/>
      <c r="P537" s="14"/>
      <c r="R537" s="14"/>
    </row>
    <row r="538" spans="1:18" x14ac:dyDescent="0.25">
      <c r="A538" s="9"/>
      <c r="B538" s="31"/>
      <c r="C538" s="9"/>
      <c r="D538" s="31"/>
      <c r="E538" s="31"/>
      <c r="F538" s="31"/>
      <c r="G538" s="9"/>
      <c r="H538" s="9"/>
      <c r="I538" s="9"/>
      <c r="J538" s="9"/>
      <c r="K538" s="9"/>
      <c r="M538" s="14"/>
      <c r="O538" s="14"/>
      <c r="P538" s="14"/>
      <c r="R538" s="14"/>
    </row>
    <row r="539" spans="1:18" x14ac:dyDescent="0.25">
      <c r="A539" s="9"/>
      <c r="B539" s="31"/>
      <c r="C539" s="9"/>
      <c r="D539" s="31"/>
      <c r="E539" s="31"/>
      <c r="F539" s="31"/>
      <c r="G539" s="9"/>
      <c r="H539" s="9"/>
      <c r="I539" s="9"/>
      <c r="J539" s="9"/>
      <c r="K539" s="9"/>
      <c r="M539" s="14"/>
      <c r="O539" s="14"/>
      <c r="P539" s="14"/>
      <c r="R539" s="14"/>
    </row>
    <row r="540" spans="1:18" x14ac:dyDescent="0.25">
      <c r="A540" s="9"/>
      <c r="B540" s="31"/>
      <c r="C540" s="9"/>
      <c r="D540" s="31"/>
      <c r="E540" s="31"/>
      <c r="F540" s="31"/>
      <c r="G540" s="9"/>
      <c r="H540" s="9"/>
      <c r="I540" s="9"/>
      <c r="J540" s="9"/>
      <c r="K540" s="9"/>
      <c r="M540" s="14"/>
      <c r="O540" s="14"/>
      <c r="P540" s="14"/>
      <c r="R540" s="14"/>
    </row>
    <row r="541" spans="1:18" ht="15.75" thickBot="1" x14ac:dyDescent="0.3">
      <c r="A541" s="9"/>
      <c r="B541" s="31"/>
      <c r="C541" s="9"/>
      <c r="D541" s="31"/>
      <c r="E541" s="31"/>
      <c r="F541" s="31"/>
      <c r="G541" s="9"/>
      <c r="H541" s="9"/>
      <c r="I541" s="9"/>
      <c r="J541" s="9"/>
      <c r="K541" s="9"/>
      <c r="M541" s="14"/>
      <c r="O541" s="14"/>
      <c r="P541" s="14"/>
      <c r="R541" s="14"/>
    </row>
    <row r="542" spans="1:18" x14ac:dyDescent="0.25">
      <c r="A542" s="455"/>
      <c r="B542" s="495" t="s">
        <v>252</v>
      </c>
      <c r="C542" s="495" t="s">
        <v>253</v>
      </c>
      <c r="D542" s="497" t="s">
        <v>254</v>
      </c>
      <c r="E542" s="499" t="s">
        <v>255</v>
      </c>
      <c r="F542" s="499" t="s">
        <v>256</v>
      </c>
      <c r="G542" s="490" t="s">
        <v>257</v>
      </c>
      <c r="H542" s="490" t="s">
        <v>258</v>
      </c>
      <c r="I542" s="490" t="s">
        <v>259</v>
      </c>
      <c r="J542" s="490" t="s">
        <v>260</v>
      </c>
      <c r="K542" s="490" t="s">
        <v>261</v>
      </c>
      <c r="L542" s="490" t="s">
        <v>262</v>
      </c>
      <c r="M542" s="490" t="s">
        <v>263</v>
      </c>
      <c r="N542" s="490" t="s">
        <v>264</v>
      </c>
      <c r="O542" s="490" t="s">
        <v>265</v>
      </c>
      <c r="P542" s="490" t="s">
        <v>266</v>
      </c>
      <c r="Q542" s="490" t="s">
        <v>267</v>
      </c>
      <c r="R542" s="492" t="s">
        <v>268</v>
      </c>
    </row>
    <row r="543" spans="1:18" ht="15.75" thickBot="1" x14ac:dyDescent="0.3">
      <c r="A543" s="456" t="s">
        <v>251</v>
      </c>
      <c r="B543" s="496"/>
      <c r="C543" s="496"/>
      <c r="D543" s="498"/>
      <c r="E543" s="500"/>
      <c r="F543" s="500"/>
      <c r="G543" s="491"/>
      <c r="H543" s="491"/>
      <c r="I543" s="491"/>
      <c r="J543" s="491"/>
      <c r="K543" s="491"/>
      <c r="L543" s="491"/>
      <c r="M543" s="491"/>
      <c r="N543" s="491"/>
      <c r="O543" s="491"/>
      <c r="P543" s="491"/>
      <c r="Q543" s="491"/>
      <c r="R543" s="493"/>
    </row>
    <row r="544" spans="1:18" ht="26.25" thickBot="1" x14ac:dyDescent="0.3">
      <c r="A544" s="457" t="s">
        <v>90</v>
      </c>
      <c r="B544" s="458">
        <v>1964</v>
      </c>
      <c r="C544" s="458" t="s">
        <v>269</v>
      </c>
      <c r="D544" s="459">
        <v>486</v>
      </c>
      <c r="E544" s="460">
        <v>391</v>
      </c>
      <c r="F544" s="460">
        <v>95</v>
      </c>
      <c r="G544" s="461" t="s">
        <v>270</v>
      </c>
      <c r="H544" s="461">
        <v>25</v>
      </c>
      <c r="I544" s="461">
        <v>16</v>
      </c>
      <c r="J544" s="461">
        <v>3</v>
      </c>
      <c r="K544" s="461">
        <v>0</v>
      </c>
      <c r="L544" s="461">
        <v>1</v>
      </c>
      <c r="M544" s="461">
        <v>5</v>
      </c>
      <c r="N544" s="461">
        <v>3</v>
      </c>
      <c r="O544" s="461">
        <v>4</v>
      </c>
      <c r="P544" s="461">
        <v>8</v>
      </c>
      <c r="Q544" s="462">
        <v>44981</v>
      </c>
      <c r="R544" s="463">
        <v>35</v>
      </c>
    </row>
    <row r="545" spans="1:18" ht="26.25" thickBot="1" x14ac:dyDescent="0.3">
      <c r="A545" s="457" t="s">
        <v>91</v>
      </c>
      <c r="B545" s="458">
        <v>1967</v>
      </c>
      <c r="C545" s="458" t="s">
        <v>271</v>
      </c>
      <c r="D545" s="459">
        <v>307</v>
      </c>
      <c r="E545" s="460">
        <v>122</v>
      </c>
      <c r="F545" s="460">
        <v>185</v>
      </c>
      <c r="G545" s="461" t="s">
        <v>272</v>
      </c>
      <c r="H545" s="461">
        <v>7</v>
      </c>
      <c r="I545" s="461">
        <v>41</v>
      </c>
      <c r="J545" s="461">
        <v>6</v>
      </c>
      <c r="K545" s="461">
        <v>0</v>
      </c>
      <c r="L545" s="461">
        <v>9</v>
      </c>
      <c r="M545" s="461">
        <v>3</v>
      </c>
      <c r="N545" s="461">
        <v>4</v>
      </c>
      <c r="O545" s="461">
        <v>2</v>
      </c>
      <c r="P545" s="461">
        <v>11</v>
      </c>
      <c r="Q545" s="464"/>
      <c r="R545" s="463">
        <v>35</v>
      </c>
    </row>
    <row r="546" spans="1:18" ht="15.75" thickBot="1" x14ac:dyDescent="0.3">
      <c r="A546" s="457" t="s">
        <v>92</v>
      </c>
      <c r="B546" s="458">
        <v>1971</v>
      </c>
      <c r="C546" s="458" t="s">
        <v>273</v>
      </c>
      <c r="D546" s="465">
        <v>233</v>
      </c>
      <c r="E546" s="460">
        <v>45</v>
      </c>
      <c r="F546" s="460">
        <v>188</v>
      </c>
      <c r="G546" s="461" t="s">
        <v>274</v>
      </c>
      <c r="H546" s="461">
        <v>15</v>
      </c>
      <c r="I546" s="461">
        <v>39</v>
      </c>
      <c r="J546" s="461">
        <v>8</v>
      </c>
      <c r="K546" s="461">
        <v>0</v>
      </c>
      <c r="L546" s="461">
        <v>5</v>
      </c>
      <c r="M546" s="461">
        <v>6</v>
      </c>
      <c r="N546" s="461">
        <v>3</v>
      </c>
      <c r="O546" s="461">
        <v>3</v>
      </c>
      <c r="P546" s="461">
        <v>7</v>
      </c>
      <c r="Q546" s="461">
        <v>34</v>
      </c>
      <c r="R546" s="463">
        <v>32</v>
      </c>
    </row>
    <row r="547" spans="1:18" ht="26.25" thickBot="1" x14ac:dyDescent="0.3">
      <c r="A547" s="457" t="s">
        <v>93</v>
      </c>
      <c r="B547" s="458">
        <v>1975</v>
      </c>
      <c r="C547" s="458" t="s">
        <v>275</v>
      </c>
      <c r="D547" s="465">
        <v>618</v>
      </c>
      <c r="E547" s="460">
        <v>470</v>
      </c>
      <c r="F547" s="460">
        <v>148</v>
      </c>
      <c r="G547" s="461" t="s">
        <v>276</v>
      </c>
      <c r="H547" s="461">
        <v>12</v>
      </c>
      <c r="I547" s="461">
        <v>24</v>
      </c>
      <c r="J547" s="461">
        <v>27</v>
      </c>
      <c r="K547" s="461">
        <v>0</v>
      </c>
      <c r="L547" s="461">
        <v>3</v>
      </c>
      <c r="M547" s="461">
        <v>7</v>
      </c>
      <c r="N547" s="461">
        <v>4</v>
      </c>
      <c r="O547" s="461">
        <v>5</v>
      </c>
      <c r="P547" s="461">
        <v>6</v>
      </c>
      <c r="Q547" s="462">
        <v>44971</v>
      </c>
      <c r="R547" s="463">
        <v>30</v>
      </c>
    </row>
    <row r="548" spans="1:18" ht="26.25" thickBot="1" x14ac:dyDescent="0.3">
      <c r="A548" s="457" t="s">
        <v>94</v>
      </c>
      <c r="B548" s="458">
        <v>1978</v>
      </c>
      <c r="C548" s="458" t="s">
        <v>277</v>
      </c>
      <c r="D548" s="459">
        <v>146</v>
      </c>
      <c r="E548" s="460">
        <v>43</v>
      </c>
      <c r="F548" s="460">
        <v>103</v>
      </c>
      <c r="G548" s="461" t="s">
        <v>278</v>
      </c>
      <c r="H548" s="461">
        <v>8</v>
      </c>
      <c r="I548" s="461">
        <v>14</v>
      </c>
      <c r="J548" s="461">
        <v>6</v>
      </c>
      <c r="K548" s="461">
        <v>3</v>
      </c>
      <c r="L548" s="461">
        <v>6</v>
      </c>
      <c r="M548" s="461">
        <v>4</v>
      </c>
      <c r="N548" s="461">
        <v>3</v>
      </c>
      <c r="O548" s="461">
        <v>5</v>
      </c>
      <c r="P548" s="461">
        <v>1</v>
      </c>
      <c r="Q548" s="461">
        <v>18</v>
      </c>
      <c r="R548" s="463">
        <v>30</v>
      </c>
    </row>
    <row r="549" spans="1:18" ht="26.25" thickBot="1" x14ac:dyDescent="0.3">
      <c r="A549" s="457" t="s">
        <v>95</v>
      </c>
      <c r="B549" s="458">
        <v>1981</v>
      </c>
      <c r="C549" s="458" t="s">
        <v>279</v>
      </c>
      <c r="D549" s="459">
        <v>394</v>
      </c>
      <c r="E549" s="460">
        <v>339</v>
      </c>
      <c r="F549" s="460">
        <v>55</v>
      </c>
      <c r="G549" s="461" t="s">
        <v>280</v>
      </c>
      <c r="H549" s="461"/>
      <c r="I549" s="461" t="s">
        <v>281</v>
      </c>
      <c r="J549" s="461"/>
      <c r="K549" s="461"/>
      <c r="L549" s="461"/>
      <c r="M549" s="461"/>
      <c r="N549" s="461"/>
      <c r="O549" s="461"/>
      <c r="P549" s="461"/>
      <c r="Q549" s="461">
        <v>14</v>
      </c>
      <c r="R549" s="463">
        <v>17</v>
      </c>
    </row>
    <row r="550" spans="1:18" ht="26.25" thickBot="1" x14ac:dyDescent="0.3">
      <c r="A550" s="457" t="s">
        <v>96</v>
      </c>
      <c r="B550" s="458">
        <v>1984</v>
      </c>
      <c r="C550" s="458" t="s">
        <v>282</v>
      </c>
      <c r="D550" s="459">
        <v>1204</v>
      </c>
      <c r="E550" s="460">
        <v>1150</v>
      </c>
      <c r="F550" s="460">
        <v>53</v>
      </c>
      <c r="G550" s="461" t="s">
        <v>283</v>
      </c>
      <c r="H550" s="461"/>
      <c r="I550" s="461"/>
      <c r="J550" s="461"/>
      <c r="K550" s="461"/>
      <c r="L550" s="461"/>
      <c r="M550" s="461"/>
      <c r="N550" s="461"/>
      <c r="O550" s="461"/>
      <c r="P550" s="461"/>
      <c r="Q550" s="461">
        <v>9</v>
      </c>
      <c r="R550" s="463">
        <v>13</v>
      </c>
    </row>
    <row r="551" spans="1:18" ht="26.25" thickBot="1" x14ac:dyDescent="0.3">
      <c r="A551" s="457" t="s">
        <v>97</v>
      </c>
      <c r="B551" s="458">
        <v>1987</v>
      </c>
      <c r="C551" s="458" t="s">
        <v>284</v>
      </c>
      <c r="D551" s="459">
        <v>221</v>
      </c>
      <c r="E551" s="460">
        <v>166</v>
      </c>
      <c r="F551" s="460">
        <v>55</v>
      </c>
      <c r="G551" s="461" t="s">
        <v>285</v>
      </c>
      <c r="H551" s="461">
        <v>0</v>
      </c>
      <c r="I551" s="461">
        <v>6</v>
      </c>
      <c r="J551" s="461">
        <v>2</v>
      </c>
      <c r="K551" s="461">
        <v>14</v>
      </c>
      <c r="L551" s="461">
        <v>7</v>
      </c>
      <c r="M551" s="461">
        <v>2</v>
      </c>
      <c r="N551" s="461">
        <v>6</v>
      </c>
      <c r="O551" s="461">
        <v>2</v>
      </c>
      <c r="P551" s="461">
        <v>0</v>
      </c>
      <c r="Q551" s="461">
        <v>2</v>
      </c>
      <c r="R551" s="463">
        <v>24</v>
      </c>
    </row>
    <row r="552" spans="1:18" ht="15.75" thickBot="1" x14ac:dyDescent="0.3">
      <c r="A552" s="457" t="s">
        <v>98</v>
      </c>
      <c r="B552" s="458">
        <v>1991</v>
      </c>
      <c r="C552" s="458" t="s">
        <v>286</v>
      </c>
      <c r="D552" s="459">
        <v>466</v>
      </c>
      <c r="E552" s="460">
        <v>305</v>
      </c>
      <c r="F552" s="460">
        <v>141</v>
      </c>
      <c r="G552" s="461" t="s">
        <v>287</v>
      </c>
      <c r="H552" s="461">
        <v>5</v>
      </c>
      <c r="I552" s="461">
        <v>32</v>
      </c>
      <c r="J552" s="461">
        <v>3</v>
      </c>
      <c r="K552" s="461">
        <v>9</v>
      </c>
      <c r="L552" s="461">
        <v>34</v>
      </c>
      <c r="M552" s="461">
        <v>1</v>
      </c>
      <c r="N552" s="461">
        <v>5</v>
      </c>
      <c r="O552" s="461">
        <v>2</v>
      </c>
      <c r="P552" s="461">
        <v>6</v>
      </c>
      <c r="Q552" s="461">
        <v>5</v>
      </c>
      <c r="R552" s="463">
        <v>42</v>
      </c>
    </row>
    <row r="553" spans="1:18" ht="26.25" thickBot="1" x14ac:dyDescent="0.3">
      <c r="A553" s="457" t="s">
        <v>99</v>
      </c>
      <c r="B553" s="458">
        <v>1996</v>
      </c>
      <c r="C553" s="458" t="s">
        <v>288</v>
      </c>
      <c r="D553" s="459">
        <v>82</v>
      </c>
      <c r="E553" s="460">
        <v>17</v>
      </c>
      <c r="F553" s="460">
        <v>65</v>
      </c>
      <c r="G553" s="461" t="s">
        <v>289</v>
      </c>
      <c r="H553" s="461">
        <v>0</v>
      </c>
      <c r="I553" s="461">
        <v>11</v>
      </c>
      <c r="J553" s="461">
        <v>22</v>
      </c>
      <c r="K553" s="461">
        <v>2</v>
      </c>
      <c r="L553" s="461">
        <v>3</v>
      </c>
      <c r="M553" s="461">
        <v>1</v>
      </c>
      <c r="N553" s="461">
        <v>2</v>
      </c>
      <c r="O553" s="461">
        <v>0</v>
      </c>
      <c r="P553" s="461">
        <v>9</v>
      </c>
      <c r="Q553" s="461">
        <v>15</v>
      </c>
      <c r="R553" s="463">
        <v>21</v>
      </c>
    </row>
    <row r="554" spans="1:18" ht="15.75" thickBot="1" x14ac:dyDescent="0.3">
      <c r="A554" s="457" t="s">
        <v>100</v>
      </c>
      <c r="B554" s="458">
        <v>1999</v>
      </c>
      <c r="C554" s="466" t="s">
        <v>290</v>
      </c>
      <c r="D554" s="459">
        <v>349</v>
      </c>
      <c r="E554" s="460" t="s">
        <v>291</v>
      </c>
      <c r="F554" s="460">
        <v>120</v>
      </c>
      <c r="G554" s="461" t="s">
        <v>292</v>
      </c>
      <c r="H554" s="461" t="s">
        <v>293</v>
      </c>
      <c r="I554" s="461">
        <v>10</v>
      </c>
      <c r="J554" s="461">
        <v>10</v>
      </c>
      <c r="K554" s="461">
        <v>3</v>
      </c>
      <c r="L554" s="461">
        <v>4</v>
      </c>
      <c r="M554" s="461">
        <v>8</v>
      </c>
      <c r="N554" s="461">
        <v>7</v>
      </c>
      <c r="O554" s="461">
        <v>9</v>
      </c>
      <c r="P554" s="461">
        <v>26</v>
      </c>
      <c r="Q554" s="461">
        <v>12</v>
      </c>
      <c r="R554" s="463">
        <v>38</v>
      </c>
    </row>
    <row r="555" spans="1:18" ht="26.25" thickBot="1" x14ac:dyDescent="0.3">
      <c r="A555" s="457" t="s">
        <v>101</v>
      </c>
      <c r="B555" s="458">
        <v>2002</v>
      </c>
      <c r="C555" s="458" t="s">
        <v>294</v>
      </c>
      <c r="D555" s="459">
        <v>550</v>
      </c>
      <c r="E555" s="460">
        <v>296</v>
      </c>
      <c r="F555" s="460">
        <v>254</v>
      </c>
      <c r="G555" s="461">
        <v>108</v>
      </c>
      <c r="H555" s="461">
        <v>3</v>
      </c>
      <c r="I555" s="461">
        <v>19</v>
      </c>
      <c r="J555" s="461">
        <v>10</v>
      </c>
      <c r="K555" s="461">
        <v>8</v>
      </c>
      <c r="L555" s="461">
        <v>27</v>
      </c>
      <c r="M555" s="461">
        <v>3</v>
      </c>
      <c r="N555" s="461">
        <v>4</v>
      </c>
      <c r="O555" s="461">
        <v>6</v>
      </c>
      <c r="P555" s="461">
        <v>50</v>
      </c>
      <c r="Q555" s="461">
        <v>16</v>
      </c>
      <c r="R555" s="463">
        <v>49</v>
      </c>
    </row>
    <row r="556" spans="1:18" ht="26.25" thickBot="1" x14ac:dyDescent="0.3">
      <c r="A556" s="457" t="s">
        <v>295</v>
      </c>
      <c r="B556" s="458">
        <v>2005</v>
      </c>
      <c r="C556" s="458" t="s">
        <v>296</v>
      </c>
      <c r="D556" s="467">
        <v>726</v>
      </c>
      <c r="E556" s="460" t="s">
        <v>297</v>
      </c>
      <c r="F556" s="460" t="s">
        <v>298</v>
      </c>
      <c r="G556" s="461" t="s">
        <v>299</v>
      </c>
      <c r="H556" s="461">
        <v>3</v>
      </c>
      <c r="I556" s="461">
        <v>20</v>
      </c>
      <c r="J556" s="461">
        <v>11</v>
      </c>
      <c r="K556" s="461">
        <v>7</v>
      </c>
      <c r="L556" s="461" t="s">
        <v>300</v>
      </c>
      <c r="M556" s="461">
        <v>9</v>
      </c>
      <c r="N556" s="461">
        <v>12</v>
      </c>
      <c r="O556" s="461">
        <v>11</v>
      </c>
      <c r="P556" s="461">
        <v>35</v>
      </c>
      <c r="Q556" s="461">
        <v>14</v>
      </c>
      <c r="R556" s="463">
        <v>49</v>
      </c>
    </row>
    <row r="557" spans="1:18" ht="15.75" thickBot="1" x14ac:dyDescent="0.3">
      <c r="A557" s="457" t="s">
        <v>301</v>
      </c>
      <c r="B557" s="458">
        <v>2008</v>
      </c>
      <c r="C557" s="458" t="s">
        <v>302</v>
      </c>
      <c r="D557" s="459" t="s">
        <v>303</v>
      </c>
      <c r="E557" s="460" t="s">
        <v>304</v>
      </c>
      <c r="F557" s="460" t="s">
        <v>305</v>
      </c>
      <c r="G557" s="461" t="s">
        <v>306</v>
      </c>
      <c r="H557" s="461" t="s">
        <v>307</v>
      </c>
      <c r="I557" s="461" t="s">
        <v>308</v>
      </c>
      <c r="J557" s="461" t="s">
        <v>309</v>
      </c>
      <c r="K557" s="461">
        <v>46</v>
      </c>
      <c r="L557" s="461" t="s">
        <v>310</v>
      </c>
      <c r="M557" s="461" t="s">
        <v>311</v>
      </c>
      <c r="N557" s="461" t="s">
        <v>312</v>
      </c>
      <c r="O557" s="461" t="s">
        <v>313</v>
      </c>
      <c r="P557" s="461" t="s">
        <v>314</v>
      </c>
      <c r="Q557" s="461" t="s">
        <v>315</v>
      </c>
      <c r="R557" s="463" t="s">
        <v>315</v>
      </c>
    </row>
    <row r="558" spans="1:18" x14ac:dyDescent="0.25">
      <c r="A558" s="9"/>
      <c r="B558" s="31"/>
      <c r="C558" s="9"/>
      <c r="D558" s="31"/>
      <c r="E558" s="31"/>
      <c r="F558" s="31"/>
      <c r="G558" s="9"/>
      <c r="H558" s="9"/>
      <c r="I558" s="9"/>
      <c r="J558" s="9"/>
      <c r="K558" s="9"/>
    </row>
    <row r="559" spans="1:18" x14ac:dyDescent="0.25">
      <c r="A559" s="9"/>
      <c r="B559" s="31"/>
      <c r="C559" s="9"/>
      <c r="D559" s="31"/>
      <c r="E559" s="31"/>
      <c r="F559" s="31"/>
      <c r="G559" s="9"/>
      <c r="H559" s="9"/>
      <c r="I559" s="9"/>
      <c r="J559" s="9"/>
      <c r="K559" s="9"/>
    </row>
    <row r="560" spans="1:18" x14ac:dyDescent="0.25">
      <c r="A560" s="9"/>
      <c r="B560" s="31"/>
      <c r="C560" s="9"/>
      <c r="D560" s="31"/>
      <c r="E560" s="31"/>
      <c r="F560" s="31"/>
      <c r="G560" s="9"/>
      <c r="H560" s="9"/>
      <c r="I560" s="9"/>
      <c r="J560" s="9"/>
      <c r="K560" s="9"/>
    </row>
    <row r="561" spans="1:11" x14ac:dyDescent="0.25">
      <c r="A561" s="9"/>
      <c r="B561" s="31"/>
      <c r="C561" s="9"/>
      <c r="D561" s="31"/>
      <c r="E561" s="31"/>
      <c r="F561" s="31"/>
      <c r="G561" s="9"/>
      <c r="H561" s="9"/>
      <c r="I561" s="9"/>
      <c r="J561" s="9"/>
      <c r="K561" s="9"/>
    </row>
    <row r="562" spans="1:11" x14ac:dyDescent="0.25">
      <c r="A562" s="9"/>
      <c r="B562" s="31"/>
      <c r="C562" s="9"/>
      <c r="D562" s="31"/>
      <c r="E562" s="31"/>
      <c r="F562" s="31"/>
      <c r="G562" s="9"/>
      <c r="H562" s="9"/>
      <c r="I562" s="9"/>
      <c r="J562" s="9"/>
      <c r="K562" s="9"/>
    </row>
    <row r="563" spans="1:11" x14ac:dyDescent="0.25">
      <c r="A563" s="9"/>
      <c r="B563" s="31"/>
      <c r="C563" s="9"/>
      <c r="D563" s="31"/>
      <c r="E563" s="31"/>
      <c r="F563" s="31"/>
      <c r="G563" s="9"/>
      <c r="H563" s="9"/>
      <c r="I563" s="9"/>
      <c r="J563" s="9"/>
      <c r="K563" s="9"/>
    </row>
    <row r="564" spans="1:11" x14ac:dyDescent="0.25">
      <c r="A564" s="9"/>
      <c r="B564" s="31"/>
      <c r="C564" s="9"/>
      <c r="D564" s="31"/>
      <c r="E564" s="31"/>
      <c r="F564" s="31"/>
      <c r="G564" s="9"/>
      <c r="H564" s="9"/>
      <c r="I564" s="9"/>
      <c r="J564" s="9"/>
      <c r="K564" s="9"/>
    </row>
    <row r="565" spans="1:11" x14ac:dyDescent="0.25">
      <c r="A565" s="9"/>
      <c r="B565" s="31"/>
      <c r="C565" s="9"/>
      <c r="D565" s="31"/>
      <c r="E565" s="31"/>
      <c r="F565" s="31"/>
      <c r="G565" s="9"/>
      <c r="H565" s="9"/>
      <c r="I565" s="9"/>
      <c r="J565" s="9"/>
      <c r="K565" s="9"/>
    </row>
    <row r="566" spans="1:11" x14ac:dyDescent="0.25">
      <c r="A566" s="9"/>
      <c r="B566" s="31"/>
      <c r="C566" s="9"/>
      <c r="D566" s="31"/>
      <c r="E566" s="31"/>
      <c r="F566" s="31"/>
      <c r="G566" s="9"/>
      <c r="H566" s="9"/>
      <c r="I566" s="9"/>
      <c r="J566" s="9"/>
      <c r="K566" s="9"/>
    </row>
    <row r="567" spans="1:11" x14ac:dyDescent="0.25">
      <c r="A567" s="9"/>
      <c r="B567" s="31"/>
      <c r="C567" s="9"/>
      <c r="D567" s="31"/>
      <c r="E567" s="31"/>
      <c r="F567" s="31"/>
      <c r="G567" s="9"/>
      <c r="H567" s="9"/>
      <c r="I567" s="9"/>
      <c r="J567" s="9"/>
      <c r="K567" s="9"/>
    </row>
    <row r="568" spans="1:11" x14ac:dyDescent="0.25">
      <c r="A568" s="9"/>
      <c r="B568" s="31"/>
      <c r="C568" s="9"/>
      <c r="D568" s="31"/>
      <c r="E568" s="31"/>
      <c r="F568" s="31"/>
      <c r="G568" s="9"/>
      <c r="H568" s="9"/>
      <c r="I568" s="9"/>
      <c r="J568" s="9"/>
      <c r="K568" s="9"/>
    </row>
    <row r="569" spans="1:11" x14ac:dyDescent="0.25">
      <c r="A569" s="9"/>
      <c r="B569" s="31"/>
      <c r="C569" s="9"/>
      <c r="D569" s="31"/>
      <c r="E569" s="31"/>
      <c r="F569" s="31"/>
      <c r="G569" s="9"/>
      <c r="H569" s="9"/>
      <c r="I569" s="9"/>
      <c r="J569" s="9"/>
      <c r="K569" s="9"/>
    </row>
    <row r="570" spans="1:11" x14ac:dyDescent="0.25">
      <c r="A570" s="9"/>
      <c r="B570" s="31"/>
      <c r="C570" s="9"/>
      <c r="D570" s="31"/>
      <c r="E570" s="31"/>
      <c r="F570" s="31"/>
      <c r="G570" s="9"/>
      <c r="H570" s="9"/>
      <c r="I570" s="9"/>
      <c r="J570" s="9"/>
      <c r="K570" s="9"/>
    </row>
    <row r="571" spans="1:11" x14ac:dyDescent="0.25">
      <c r="A571" s="9"/>
      <c r="B571" s="31"/>
      <c r="C571" s="9"/>
      <c r="D571" s="31"/>
      <c r="E571" s="31"/>
      <c r="F571" s="31"/>
      <c r="G571" s="9"/>
      <c r="H571" s="9"/>
      <c r="I571" s="9"/>
      <c r="J571" s="9"/>
      <c r="K571" s="9"/>
    </row>
    <row r="572" spans="1:11" x14ac:dyDescent="0.25">
      <c r="A572" s="9"/>
      <c r="B572" s="31"/>
      <c r="C572" s="9"/>
      <c r="D572" s="31"/>
      <c r="E572" s="31"/>
      <c r="F572" s="31"/>
      <c r="G572" s="9"/>
      <c r="H572" s="9"/>
      <c r="I572" s="9"/>
      <c r="J572" s="9"/>
      <c r="K572" s="9"/>
    </row>
    <row r="573" spans="1:11" x14ac:dyDescent="0.25">
      <c r="A573" s="9"/>
      <c r="B573" s="31"/>
      <c r="C573" s="9"/>
      <c r="D573" s="31"/>
      <c r="E573" s="31"/>
      <c r="F573" s="31"/>
      <c r="G573" s="9"/>
      <c r="H573" s="9"/>
      <c r="I573" s="9"/>
      <c r="J573" s="9"/>
      <c r="K573" s="9"/>
    </row>
    <row r="574" spans="1:11" x14ac:dyDescent="0.25">
      <c r="A574" s="9"/>
      <c r="B574" s="31"/>
      <c r="C574" s="9"/>
      <c r="D574" s="31"/>
      <c r="E574" s="31"/>
      <c r="F574" s="31"/>
      <c r="G574" s="9"/>
      <c r="H574" s="9"/>
      <c r="I574" s="9"/>
      <c r="J574" s="9"/>
      <c r="K574" s="9"/>
    </row>
    <row r="575" spans="1:11" x14ac:dyDescent="0.25">
      <c r="A575" s="9"/>
      <c r="B575" s="31"/>
      <c r="C575" s="9"/>
      <c r="D575" s="31"/>
      <c r="E575" s="31"/>
      <c r="F575" s="31"/>
      <c r="G575" s="9"/>
      <c r="H575" s="9"/>
      <c r="I575" s="9"/>
      <c r="J575" s="9"/>
      <c r="K575" s="9"/>
    </row>
    <row r="576" spans="1:11" x14ac:dyDescent="0.25">
      <c r="A576" s="9"/>
      <c r="B576" s="31"/>
      <c r="C576" s="9"/>
      <c r="D576" s="31"/>
      <c r="E576" s="31"/>
      <c r="F576" s="31"/>
      <c r="G576" s="9"/>
      <c r="H576" s="9"/>
      <c r="I576" s="9"/>
      <c r="J576" s="9"/>
      <c r="K576" s="9"/>
    </row>
    <row r="577" spans="1:11" x14ac:dyDescent="0.25">
      <c r="A577" s="9"/>
      <c r="B577" s="31"/>
      <c r="C577" s="9"/>
      <c r="D577" s="31"/>
      <c r="E577" s="31"/>
      <c r="F577" s="31"/>
      <c r="G577" s="9"/>
      <c r="H577" s="9"/>
      <c r="I577" s="9"/>
      <c r="J577" s="9"/>
      <c r="K577" s="9"/>
    </row>
    <row r="578" spans="1:11" x14ac:dyDescent="0.25">
      <c r="A578" s="9"/>
      <c r="B578" s="31"/>
      <c r="C578" s="9"/>
      <c r="D578" s="31"/>
      <c r="E578" s="31"/>
      <c r="F578" s="31"/>
      <c r="G578" s="9"/>
      <c r="H578" s="9"/>
      <c r="I578" s="9"/>
      <c r="J578" s="9"/>
      <c r="K578" s="9"/>
    </row>
    <row r="579" spans="1:11" x14ac:dyDescent="0.25">
      <c r="A579" s="9"/>
      <c r="B579" s="31"/>
      <c r="C579" s="9"/>
      <c r="D579" s="31"/>
      <c r="E579" s="31"/>
      <c r="F579" s="31"/>
      <c r="G579" s="9"/>
      <c r="H579" s="9"/>
      <c r="I579" s="9"/>
      <c r="J579" s="9"/>
      <c r="K579" s="9"/>
    </row>
    <row r="580" spans="1:11" x14ac:dyDescent="0.25">
      <c r="A580" s="9"/>
      <c r="B580" s="31"/>
      <c r="C580" s="9"/>
      <c r="D580" s="31"/>
      <c r="E580" s="31"/>
      <c r="F580" s="31"/>
      <c r="G580" s="9"/>
      <c r="H580" s="9"/>
      <c r="I580" s="9"/>
      <c r="J580" s="9"/>
      <c r="K580" s="9"/>
    </row>
    <row r="581" spans="1:11" x14ac:dyDescent="0.25">
      <c r="A581" s="9"/>
      <c r="B581" s="31"/>
      <c r="C581" s="9"/>
      <c r="D581" s="31"/>
      <c r="E581" s="31"/>
      <c r="F581" s="31"/>
      <c r="G581" s="9"/>
      <c r="H581" s="9"/>
      <c r="I581" s="9"/>
      <c r="J581" s="9"/>
      <c r="K581" s="9"/>
    </row>
    <row r="582" spans="1:11" x14ac:dyDescent="0.25">
      <c r="A582" s="9"/>
      <c r="B582" s="31"/>
      <c r="C582" s="9"/>
      <c r="D582" s="31"/>
      <c r="E582" s="31"/>
      <c r="F582" s="31"/>
      <c r="G582" s="9"/>
      <c r="H582" s="9"/>
      <c r="I582" s="9"/>
      <c r="J582" s="9"/>
      <c r="K582" s="9"/>
    </row>
    <row r="583" spans="1:11" x14ac:dyDescent="0.25">
      <c r="A583" s="9"/>
      <c r="B583" s="31"/>
      <c r="C583" s="9"/>
      <c r="D583" s="31"/>
      <c r="E583" s="31"/>
      <c r="F583" s="31"/>
      <c r="G583" s="9"/>
      <c r="H583" s="9"/>
      <c r="I583" s="9"/>
      <c r="J583" s="9"/>
      <c r="K583" s="9"/>
    </row>
    <row r="584" spans="1:11" x14ac:dyDescent="0.25">
      <c r="A584" s="9"/>
      <c r="B584" s="31"/>
      <c r="C584" s="9"/>
      <c r="D584" s="31"/>
      <c r="E584" s="31"/>
      <c r="F584" s="31"/>
      <c r="G584" s="9"/>
      <c r="H584" s="9"/>
      <c r="I584" s="9"/>
      <c r="J584" s="9"/>
      <c r="K584" s="9"/>
    </row>
    <row r="585" spans="1:11" x14ac:dyDescent="0.25">
      <c r="A585" s="9"/>
      <c r="B585" s="31"/>
      <c r="C585" s="9"/>
      <c r="D585" s="31"/>
      <c r="E585" s="31"/>
      <c r="F585" s="31"/>
      <c r="G585" s="9"/>
      <c r="H585" s="9"/>
      <c r="I585" s="9"/>
      <c r="J585" s="9"/>
      <c r="K585" s="9"/>
    </row>
    <row r="586" spans="1:11" x14ac:dyDescent="0.25">
      <c r="A586" s="9"/>
      <c r="B586" s="31"/>
      <c r="C586" s="9"/>
      <c r="D586" s="31"/>
      <c r="E586" s="31"/>
      <c r="F586" s="31"/>
      <c r="G586" s="9"/>
      <c r="H586" s="9"/>
      <c r="I586" s="9"/>
      <c r="J586" s="9"/>
      <c r="K586" s="9"/>
    </row>
    <row r="587" spans="1:11" x14ac:dyDescent="0.25">
      <c r="A587" s="9"/>
      <c r="B587" s="31"/>
      <c r="C587" s="9"/>
      <c r="D587" s="31"/>
      <c r="E587" s="31"/>
      <c r="F587" s="31"/>
      <c r="G587" s="9"/>
      <c r="H587" s="9"/>
      <c r="I587" s="9"/>
      <c r="J587" s="9"/>
      <c r="K587" s="9"/>
    </row>
    <row r="588" spans="1:11" x14ac:dyDescent="0.25">
      <c r="A588" s="9"/>
      <c r="B588" s="31"/>
      <c r="C588" s="9"/>
      <c r="D588" s="31"/>
      <c r="E588" s="31"/>
      <c r="F588" s="31"/>
      <c r="G588" s="9"/>
      <c r="H588" s="9"/>
      <c r="I588" s="9"/>
      <c r="J588" s="9"/>
      <c r="K588" s="9"/>
    </row>
    <row r="589" spans="1:11" x14ac:dyDescent="0.25">
      <c r="A589" s="9"/>
      <c r="B589" s="31"/>
      <c r="C589" s="9"/>
      <c r="D589" s="31"/>
      <c r="E589" s="31"/>
      <c r="F589" s="31"/>
      <c r="G589" s="9"/>
      <c r="H589" s="9"/>
      <c r="I589" s="9"/>
      <c r="J589" s="9"/>
      <c r="K589" s="9"/>
    </row>
    <row r="590" spans="1:11" x14ac:dyDescent="0.25">
      <c r="A590" s="9"/>
      <c r="B590" s="31"/>
      <c r="C590" s="9"/>
      <c r="D590" s="31"/>
      <c r="E590" s="31"/>
      <c r="F590" s="31"/>
      <c r="G590" s="9"/>
      <c r="H590" s="9"/>
      <c r="I590" s="9"/>
      <c r="J590" s="9"/>
      <c r="K590" s="9"/>
    </row>
    <row r="591" spans="1:11" x14ac:dyDescent="0.25">
      <c r="A591" s="9"/>
      <c r="B591" s="31"/>
      <c r="C591" s="9"/>
      <c r="D591" s="31"/>
      <c r="E591" s="31"/>
      <c r="F591" s="31"/>
      <c r="G591" s="9"/>
      <c r="H591" s="9"/>
      <c r="I591" s="9"/>
      <c r="J591" s="9"/>
      <c r="K591" s="9"/>
    </row>
    <row r="592" spans="1:11" x14ac:dyDescent="0.25">
      <c r="A592" s="9"/>
      <c r="B592" s="31"/>
      <c r="C592" s="9"/>
      <c r="D592" s="31"/>
      <c r="E592" s="31"/>
      <c r="F592" s="31"/>
      <c r="G592" s="9"/>
      <c r="H592" s="9"/>
      <c r="I592" s="9"/>
      <c r="J592" s="9"/>
      <c r="K592" s="9"/>
    </row>
    <row r="593" spans="1:11" x14ac:dyDescent="0.25">
      <c r="A593" s="9"/>
      <c r="B593" s="31"/>
      <c r="C593" s="9"/>
      <c r="D593" s="31"/>
      <c r="E593" s="31"/>
      <c r="F593" s="31"/>
      <c r="G593" s="9"/>
      <c r="H593" s="9"/>
      <c r="I593" s="9"/>
      <c r="J593" s="9"/>
      <c r="K593" s="9"/>
    </row>
    <row r="594" spans="1:11" x14ac:dyDescent="0.25">
      <c r="A594" s="9"/>
      <c r="B594" s="31"/>
      <c r="C594" s="9"/>
      <c r="D594" s="31"/>
      <c r="E594" s="31"/>
      <c r="F594" s="31"/>
      <c r="G594" s="9"/>
      <c r="H594" s="9"/>
      <c r="I594" s="9"/>
      <c r="J594" s="9"/>
      <c r="K594" s="9"/>
    </row>
    <row r="595" spans="1:11" x14ac:dyDescent="0.25">
      <c r="A595" s="9"/>
      <c r="B595" s="31"/>
      <c r="C595" s="9"/>
      <c r="D595" s="31"/>
      <c r="E595" s="31"/>
      <c r="F595" s="31"/>
      <c r="G595" s="9"/>
      <c r="H595" s="9"/>
      <c r="I595" s="9"/>
      <c r="J595" s="9"/>
      <c r="K595" s="9"/>
    </row>
    <row r="596" spans="1:11" x14ac:dyDescent="0.25">
      <c r="A596" s="9"/>
      <c r="B596" s="31"/>
      <c r="C596" s="9"/>
      <c r="D596" s="31"/>
      <c r="E596" s="31"/>
      <c r="F596" s="31"/>
      <c r="G596" s="9"/>
      <c r="H596" s="9"/>
      <c r="I596" s="9"/>
      <c r="J596" s="9"/>
      <c r="K596" s="9"/>
    </row>
    <row r="597" spans="1:11" x14ac:dyDescent="0.25">
      <c r="A597" s="9"/>
      <c r="B597" s="31"/>
      <c r="C597" s="9"/>
      <c r="D597" s="31"/>
      <c r="E597" s="31"/>
      <c r="F597" s="31"/>
      <c r="G597" s="9"/>
      <c r="H597" s="9"/>
      <c r="I597" s="9"/>
      <c r="J597" s="9"/>
      <c r="K597" s="9"/>
    </row>
    <row r="598" spans="1:11" x14ac:dyDescent="0.25">
      <c r="A598" s="9"/>
      <c r="B598" s="31"/>
      <c r="C598" s="9"/>
      <c r="D598" s="31"/>
      <c r="E598" s="31"/>
      <c r="F598" s="31"/>
      <c r="G598" s="9"/>
      <c r="H598" s="9"/>
      <c r="I598" s="9"/>
      <c r="J598" s="9"/>
      <c r="K598" s="9"/>
    </row>
    <row r="599" spans="1:11" x14ac:dyDescent="0.25">
      <c r="A599" s="9"/>
      <c r="B599" s="31"/>
      <c r="C599" s="9"/>
      <c r="D599" s="31"/>
      <c r="E599" s="31"/>
      <c r="F599" s="31"/>
      <c r="G599" s="9"/>
      <c r="H599" s="9"/>
      <c r="I599" s="9"/>
      <c r="J599" s="9"/>
      <c r="K599" s="9"/>
    </row>
    <row r="600" spans="1:11" x14ac:dyDescent="0.25">
      <c r="A600" s="9"/>
      <c r="B600" s="31"/>
      <c r="C600" s="9"/>
      <c r="D600" s="31"/>
      <c r="E600" s="31"/>
      <c r="F600" s="31"/>
      <c r="G600" s="9"/>
      <c r="H600" s="9"/>
      <c r="I600" s="9"/>
      <c r="J600" s="9"/>
      <c r="K600" s="9"/>
    </row>
    <row r="601" spans="1:11" x14ac:dyDescent="0.25">
      <c r="A601" s="9"/>
      <c r="B601" s="31"/>
      <c r="C601" s="9"/>
      <c r="D601" s="31"/>
      <c r="E601" s="31"/>
      <c r="F601" s="31"/>
      <c r="G601" s="9"/>
      <c r="H601" s="9"/>
      <c r="I601" s="9"/>
      <c r="J601" s="9"/>
      <c r="K601" s="9"/>
    </row>
    <row r="602" spans="1:11" x14ac:dyDescent="0.25">
      <c r="A602" s="9"/>
      <c r="B602" s="31"/>
      <c r="C602" s="9"/>
      <c r="D602" s="31"/>
      <c r="E602" s="31"/>
      <c r="F602" s="31"/>
      <c r="G602" s="9"/>
      <c r="H602" s="9"/>
      <c r="I602" s="9"/>
      <c r="J602" s="9"/>
      <c r="K602" s="9"/>
    </row>
    <row r="603" spans="1:11" x14ac:dyDescent="0.25">
      <c r="A603" s="9"/>
      <c r="B603" s="31"/>
      <c r="C603" s="9"/>
      <c r="D603" s="31"/>
      <c r="E603" s="31"/>
      <c r="F603" s="31"/>
      <c r="G603" s="9"/>
      <c r="H603" s="9"/>
      <c r="I603" s="9"/>
      <c r="J603" s="9"/>
      <c r="K603" s="9"/>
    </row>
    <row r="604" spans="1:11" x14ac:dyDescent="0.25">
      <c r="A604" s="9"/>
      <c r="B604" s="31"/>
      <c r="C604" s="9"/>
      <c r="D604" s="31"/>
      <c r="E604" s="31"/>
      <c r="F604" s="31"/>
      <c r="G604" s="9"/>
      <c r="H604" s="9"/>
      <c r="I604" s="9"/>
      <c r="J604" s="9"/>
      <c r="K604" s="9"/>
    </row>
    <row r="605" spans="1:11" x14ac:dyDescent="0.25">
      <c r="A605" s="9"/>
      <c r="B605" s="31"/>
      <c r="C605" s="9"/>
      <c r="D605" s="31"/>
      <c r="E605" s="31"/>
      <c r="F605" s="31"/>
      <c r="G605" s="9"/>
      <c r="H605" s="9"/>
      <c r="I605" s="9"/>
      <c r="J605" s="9"/>
      <c r="K605" s="9"/>
    </row>
    <row r="606" spans="1:11" x14ac:dyDescent="0.25">
      <c r="A606" s="9"/>
      <c r="B606" s="31"/>
      <c r="C606" s="9"/>
      <c r="D606" s="31"/>
      <c r="E606" s="31"/>
      <c r="F606" s="31"/>
      <c r="G606" s="9"/>
      <c r="H606" s="9"/>
      <c r="I606" s="9"/>
      <c r="J606" s="9"/>
      <c r="K606" s="9"/>
    </row>
    <row r="607" spans="1:11" x14ac:dyDescent="0.25">
      <c r="A607" s="9"/>
      <c r="B607" s="31"/>
      <c r="C607" s="9"/>
      <c r="D607" s="31"/>
      <c r="E607" s="31"/>
      <c r="F607" s="31"/>
      <c r="G607" s="9"/>
      <c r="H607" s="9"/>
      <c r="I607" s="9"/>
      <c r="J607" s="9"/>
      <c r="K607" s="9"/>
    </row>
    <row r="608" spans="1:11" x14ac:dyDescent="0.25">
      <c r="A608" s="9"/>
      <c r="B608" s="31"/>
      <c r="C608" s="9"/>
      <c r="D608" s="31"/>
      <c r="E608" s="31"/>
      <c r="F608" s="31"/>
      <c r="G608" s="9"/>
      <c r="H608" s="9"/>
      <c r="I608" s="9"/>
      <c r="J608" s="9"/>
      <c r="K608" s="9"/>
    </row>
    <row r="609" spans="1:11" x14ac:dyDescent="0.25">
      <c r="A609" s="9"/>
      <c r="B609" s="31"/>
      <c r="C609" s="9"/>
      <c r="D609" s="31"/>
      <c r="E609" s="31"/>
      <c r="F609" s="31"/>
      <c r="G609" s="9"/>
      <c r="H609" s="9"/>
      <c r="I609" s="9"/>
      <c r="J609" s="9"/>
      <c r="K609" s="9"/>
    </row>
    <row r="610" spans="1:11" x14ac:dyDescent="0.25">
      <c r="A610" s="9"/>
      <c r="B610" s="31"/>
      <c r="C610" s="9"/>
      <c r="D610" s="31"/>
      <c r="E610" s="31"/>
      <c r="F610" s="31"/>
      <c r="G610" s="9"/>
      <c r="H610" s="9"/>
      <c r="I610" s="9"/>
      <c r="J610" s="9"/>
      <c r="K610" s="9"/>
    </row>
    <row r="611" spans="1:11" x14ac:dyDescent="0.25">
      <c r="A611" s="9"/>
      <c r="B611" s="31"/>
      <c r="C611" s="9"/>
      <c r="D611" s="31"/>
      <c r="E611" s="31"/>
      <c r="F611" s="31"/>
      <c r="G611" s="9"/>
      <c r="H611" s="9"/>
      <c r="I611" s="9"/>
      <c r="J611" s="9"/>
      <c r="K611" s="9"/>
    </row>
    <row r="612" spans="1:11" x14ac:dyDescent="0.25">
      <c r="A612" s="9"/>
      <c r="B612" s="31"/>
      <c r="C612" s="9"/>
      <c r="D612" s="31"/>
      <c r="E612" s="31"/>
      <c r="F612" s="31"/>
      <c r="G612" s="9"/>
      <c r="H612" s="9"/>
      <c r="I612" s="9"/>
      <c r="J612" s="9"/>
      <c r="K612" s="9"/>
    </row>
    <row r="613" spans="1:11" x14ac:dyDescent="0.25">
      <c r="A613" s="9"/>
      <c r="B613" s="31"/>
      <c r="C613" s="9"/>
      <c r="D613" s="31"/>
      <c r="E613" s="31"/>
      <c r="F613" s="31"/>
      <c r="G613" s="9"/>
      <c r="H613" s="9"/>
      <c r="I613" s="9"/>
      <c r="J613" s="9"/>
      <c r="K613" s="9"/>
    </row>
    <row r="614" spans="1:11" x14ac:dyDescent="0.25">
      <c r="A614" s="9"/>
      <c r="B614" s="31"/>
      <c r="C614" s="9"/>
      <c r="D614" s="31"/>
      <c r="E614" s="31"/>
      <c r="F614" s="31"/>
      <c r="G614" s="9"/>
      <c r="H614" s="9"/>
      <c r="I614" s="9"/>
      <c r="J614" s="9"/>
      <c r="K614" s="9"/>
    </row>
    <row r="615" spans="1:11" x14ac:dyDescent="0.25">
      <c r="A615" s="9"/>
      <c r="B615" s="31"/>
      <c r="C615" s="9"/>
      <c r="D615" s="31"/>
      <c r="E615" s="31"/>
      <c r="F615" s="31"/>
      <c r="G615" s="9"/>
      <c r="H615" s="9"/>
      <c r="I615" s="9"/>
      <c r="J615" s="9"/>
      <c r="K615" s="9"/>
    </row>
    <row r="616" spans="1:11" x14ac:dyDescent="0.25">
      <c r="A616" s="9"/>
      <c r="B616" s="31"/>
      <c r="C616" s="9"/>
      <c r="D616" s="31"/>
      <c r="E616" s="31"/>
      <c r="F616" s="31"/>
      <c r="G616" s="9"/>
      <c r="H616" s="9"/>
      <c r="I616" s="9"/>
      <c r="J616" s="9"/>
      <c r="K616" s="9"/>
    </row>
    <row r="617" spans="1:11" x14ac:dyDescent="0.25">
      <c r="A617" s="9"/>
      <c r="B617" s="31"/>
      <c r="C617" s="9"/>
      <c r="D617" s="31"/>
      <c r="E617" s="31"/>
      <c r="F617" s="31"/>
      <c r="G617" s="9"/>
      <c r="H617" s="9"/>
      <c r="I617" s="9"/>
      <c r="J617" s="9"/>
      <c r="K617" s="9"/>
    </row>
    <row r="618" spans="1:11" x14ac:dyDescent="0.25">
      <c r="A618" s="9"/>
      <c r="B618" s="31"/>
      <c r="C618" s="9"/>
      <c r="D618" s="31"/>
      <c r="E618" s="31"/>
      <c r="F618" s="31"/>
      <c r="G618" s="9"/>
      <c r="H618" s="9"/>
      <c r="I618" s="9"/>
      <c r="J618" s="9"/>
      <c r="K618" s="9"/>
    </row>
    <row r="619" spans="1:11" x14ac:dyDescent="0.25">
      <c r="A619" s="9"/>
      <c r="B619" s="31"/>
      <c r="C619" s="9"/>
      <c r="D619" s="31"/>
      <c r="E619" s="31"/>
      <c r="F619" s="31"/>
      <c r="G619" s="9"/>
      <c r="H619" s="9"/>
      <c r="I619" s="9"/>
      <c r="J619" s="9"/>
      <c r="K619" s="9"/>
    </row>
    <row r="620" spans="1:11" x14ac:dyDescent="0.25">
      <c r="A620" s="9"/>
      <c r="B620" s="31"/>
      <c r="C620" s="9"/>
      <c r="D620" s="31"/>
      <c r="E620" s="31"/>
      <c r="F620" s="31"/>
      <c r="G620" s="9"/>
      <c r="H620" s="9"/>
      <c r="I620" s="9"/>
      <c r="J620" s="9"/>
      <c r="K620" s="9"/>
    </row>
    <row r="621" spans="1:11" x14ac:dyDescent="0.25">
      <c r="A621" s="9"/>
      <c r="B621" s="31"/>
      <c r="C621" s="9"/>
      <c r="D621" s="31"/>
      <c r="E621" s="31"/>
      <c r="F621" s="31"/>
      <c r="G621" s="9"/>
      <c r="H621" s="9"/>
      <c r="I621" s="9"/>
      <c r="J621" s="9"/>
      <c r="K621" s="9"/>
    </row>
    <row r="622" spans="1:11" x14ac:dyDescent="0.25">
      <c r="A622" s="9"/>
      <c r="B622" s="31"/>
      <c r="C622" s="9"/>
      <c r="D622" s="31"/>
      <c r="E622" s="31"/>
      <c r="F622" s="31"/>
      <c r="G622" s="9"/>
      <c r="H622" s="9"/>
      <c r="I622" s="9"/>
      <c r="J622" s="9"/>
      <c r="K622" s="9"/>
    </row>
    <row r="623" spans="1:11" x14ac:dyDescent="0.25">
      <c r="A623" s="9"/>
      <c r="B623" s="31"/>
      <c r="C623" s="9"/>
      <c r="D623" s="31"/>
      <c r="E623" s="31"/>
      <c r="F623" s="31"/>
      <c r="G623" s="9"/>
      <c r="H623" s="9"/>
      <c r="I623" s="9"/>
      <c r="J623" s="9"/>
      <c r="K623" s="9"/>
    </row>
    <row r="624" spans="1:11" x14ac:dyDescent="0.25">
      <c r="A624" s="9"/>
      <c r="B624" s="31"/>
      <c r="C624" s="9"/>
      <c r="D624" s="31"/>
      <c r="E624" s="31"/>
      <c r="F624" s="31"/>
      <c r="G624" s="9"/>
      <c r="H624" s="9"/>
      <c r="I624" s="9"/>
      <c r="J624" s="9"/>
      <c r="K624" s="9"/>
    </row>
    <row r="625" spans="1:11" x14ac:dyDescent="0.25">
      <c r="A625" s="9"/>
      <c r="B625" s="31"/>
      <c r="C625" s="9"/>
      <c r="D625" s="31"/>
      <c r="E625" s="31"/>
      <c r="F625" s="31"/>
      <c r="G625" s="9"/>
      <c r="H625" s="9"/>
      <c r="I625" s="9"/>
      <c r="J625" s="9"/>
      <c r="K625" s="9"/>
    </row>
    <row r="626" spans="1:11" x14ac:dyDescent="0.25">
      <c r="A626" s="9"/>
      <c r="B626" s="31"/>
      <c r="C626" s="9"/>
      <c r="D626" s="31"/>
      <c r="E626" s="31"/>
      <c r="F626" s="31"/>
      <c r="G626" s="9"/>
      <c r="H626" s="9"/>
      <c r="I626" s="9"/>
      <c r="J626" s="9"/>
      <c r="K626" s="9"/>
    </row>
    <row r="627" spans="1:11" x14ac:dyDescent="0.25">
      <c r="A627" s="9"/>
      <c r="B627" s="31"/>
      <c r="C627" s="9"/>
      <c r="D627" s="31"/>
      <c r="E627" s="31"/>
      <c r="F627" s="31"/>
      <c r="G627" s="9"/>
      <c r="H627" s="9"/>
      <c r="I627" s="9"/>
      <c r="J627" s="9"/>
      <c r="K627" s="9"/>
    </row>
    <row r="628" spans="1:11" x14ac:dyDescent="0.25">
      <c r="A628" s="9"/>
      <c r="B628" s="31"/>
      <c r="C628" s="9"/>
      <c r="D628" s="31"/>
      <c r="E628" s="31"/>
      <c r="F628" s="31"/>
      <c r="G628" s="9"/>
      <c r="H628" s="9"/>
      <c r="I628" s="9"/>
      <c r="J628" s="9"/>
      <c r="K628" s="9"/>
    </row>
    <row r="629" spans="1:11" x14ac:dyDescent="0.25">
      <c r="A629" s="9"/>
      <c r="B629" s="31"/>
      <c r="C629" s="9"/>
      <c r="D629" s="31"/>
      <c r="E629" s="31"/>
      <c r="F629" s="31"/>
      <c r="G629" s="9"/>
      <c r="H629" s="9"/>
      <c r="I629" s="9"/>
      <c r="J629" s="9"/>
      <c r="K629" s="9"/>
    </row>
    <row r="630" spans="1:11" x14ac:dyDescent="0.25">
      <c r="A630" s="9"/>
      <c r="B630" s="31"/>
      <c r="C630" s="9"/>
      <c r="D630" s="31"/>
      <c r="E630" s="31"/>
      <c r="F630" s="31"/>
      <c r="G630" s="9"/>
      <c r="H630" s="9"/>
      <c r="I630" s="9"/>
      <c r="J630" s="9"/>
      <c r="K630" s="9"/>
    </row>
    <row r="631" spans="1:11" x14ac:dyDescent="0.25">
      <c r="A631" s="9"/>
      <c r="B631" s="31"/>
      <c r="C631" s="9"/>
      <c r="D631" s="31"/>
      <c r="E631" s="31"/>
      <c r="F631" s="31"/>
      <c r="G631" s="9"/>
      <c r="H631" s="9"/>
      <c r="I631" s="9"/>
      <c r="J631" s="9"/>
      <c r="K631" s="9"/>
    </row>
    <row r="632" spans="1:11" x14ac:dyDescent="0.25">
      <c r="A632" s="9"/>
      <c r="B632" s="31"/>
      <c r="C632" s="9"/>
      <c r="D632" s="31"/>
      <c r="E632" s="31"/>
      <c r="F632" s="31"/>
      <c r="G632" s="9"/>
      <c r="H632" s="9"/>
      <c r="I632" s="9"/>
      <c r="J632" s="9"/>
      <c r="K632" s="9"/>
    </row>
    <row r="633" spans="1:11" x14ac:dyDescent="0.25">
      <c r="A633" s="9"/>
      <c r="B633" s="31"/>
      <c r="C633" s="9"/>
      <c r="D633" s="31"/>
      <c r="E633" s="31"/>
      <c r="F633" s="31"/>
      <c r="G633" s="9"/>
      <c r="H633" s="9"/>
      <c r="I633" s="9"/>
      <c r="J633" s="9"/>
      <c r="K633" s="9"/>
    </row>
    <row r="634" spans="1:11" x14ac:dyDescent="0.25">
      <c r="A634" s="9"/>
      <c r="B634" s="31"/>
      <c r="C634" s="9"/>
      <c r="D634" s="31"/>
      <c r="E634" s="31"/>
      <c r="F634" s="31"/>
      <c r="G634" s="9"/>
      <c r="H634" s="9"/>
      <c r="I634" s="9"/>
      <c r="J634" s="9"/>
      <c r="K634" s="9"/>
    </row>
    <row r="635" spans="1:11" x14ac:dyDescent="0.25">
      <c r="A635" s="9"/>
      <c r="B635" s="31"/>
      <c r="C635" s="9"/>
      <c r="D635" s="31"/>
      <c r="E635" s="31"/>
      <c r="F635" s="31"/>
      <c r="G635" s="9"/>
      <c r="H635" s="9"/>
      <c r="I635" s="9"/>
      <c r="J635" s="9"/>
      <c r="K635" s="9"/>
    </row>
    <row r="636" spans="1:11" x14ac:dyDescent="0.25">
      <c r="A636" s="9"/>
      <c r="B636" s="31"/>
      <c r="C636" s="9"/>
      <c r="D636" s="31"/>
      <c r="E636" s="31"/>
      <c r="F636" s="31"/>
      <c r="G636" s="9"/>
      <c r="H636" s="9"/>
      <c r="I636" s="9"/>
      <c r="J636" s="9"/>
      <c r="K636" s="9"/>
    </row>
    <row r="637" spans="1:11" x14ac:dyDescent="0.25">
      <c r="A637" s="9"/>
      <c r="B637" s="31"/>
      <c r="C637" s="9"/>
      <c r="D637" s="31"/>
      <c r="E637" s="31"/>
      <c r="F637" s="31"/>
      <c r="G637" s="9"/>
      <c r="H637" s="9"/>
      <c r="I637" s="9"/>
      <c r="J637" s="9"/>
      <c r="K637" s="9"/>
    </row>
    <row r="638" spans="1:11" x14ac:dyDescent="0.25">
      <c r="A638" s="9"/>
      <c r="B638" s="31"/>
      <c r="C638" s="9"/>
      <c r="D638" s="31"/>
      <c r="E638" s="31"/>
      <c r="F638" s="31"/>
      <c r="G638" s="9"/>
      <c r="H638" s="9"/>
      <c r="I638" s="9"/>
      <c r="J638" s="9"/>
      <c r="K638" s="9"/>
    </row>
    <row r="639" spans="1:11" x14ac:dyDescent="0.25">
      <c r="A639" s="9"/>
      <c r="B639" s="31"/>
      <c r="C639" s="9"/>
      <c r="D639" s="31"/>
      <c r="E639" s="31"/>
      <c r="F639" s="31"/>
      <c r="G639" s="9"/>
      <c r="H639" s="9"/>
      <c r="I639" s="9"/>
      <c r="J639" s="9"/>
      <c r="K639" s="9"/>
    </row>
    <row r="640" spans="1:11" x14ac:dyDescent="0.25">
      <c r="A640" s="9"/>
      <c r="B640" s="31"/>
      <c r="C640" s="9"/>
      <c r="D640" s="31"/>
      <c r="E640" s="31"/>
      <c r="F640" s="31"/>
      <c r="G640" s="9"/>
      <c r="H640" s="9"/>
      <c r="I640" s="9"/>
      <c r="J640" s="9"/>
      <c r="K640" s="9"/>
    </row>
    <row r="641" spans="1:11" x14ac:dyDescent="0.25">
      <c r="A641" s="9"/>
      <c r="B641" s="31"/>
      <c r="C641" s="9"/>
      <c r="D641" s="31"/>
      <c r="E641" s="31"/>
      <c r="F641" s="31"/>
      <c r="G641" s="9"/>
      <c r="H641" s="9"/>
      <c r="I641" s="9"/>
      <c r="J641" s="9"/>
      <c r="K641" s="9"/>
    </row>
    <row r="642" spans="1:11" x14ac:dyDescent="0.25">
      <c r="A642" s="9"/>
      <c r="B642" s="31"/>
      <c r="C642" s="9"/>
      <c r="D642" s="31"/>
      <c r="E642" s="31"/>
      <c r="F642" s="31"/>
      <c r="G642" s="9"/>
      <c r="H642" s="9"/>
      <c r="I642" s="9"/>
      <c r="J642" s="9"/>
      <c r="K642" s="9"/>
    </row>
    <row r="643" spans="1:11" x14ac:dyDescent="0.25">
      <c r="A643" s="9"/>
      <c r="B643" s="31"/>
      <c r="C643" s="9"/>
      <c r="D643" s="31"/>
      <c r="E643" s="31"/>
      <c r="F643" s="31"/>
      <c r="G643" s="9"/>
      <c r="H643" s="9"/>
      <c r="I643" s="9"/>
      <c r="J643" s="9"/>
      <c r="K643" s="9"/>
    </row>
    <row r="644" spans="1:11" x14ac:dyDescent="0.25">
      <c r="A644" s="9"/>
      <c r="B644" s="31"/>
      <c r="C644" s="9"/>
      <c r="D644" s="31"/>
      <c r="E644" s="31"/>
      <c r="F644" s="31"/>
      <c r="G644" s="9"/>
      <c r="H644" s="9"/>
      <c r="I644" s="9"/>
      <c r="J644" s="9"/>
      <c r="K644" s="9"/>
    </row>
    <row r="645" spans="1:11" x14ac:dyDescent="0.25">
      <c r="A645" s="9"/>
      <c r="B645" s="31"/>
      <c r="C645" s="9"/>
      <c r="D645" s="31"/>
      <c r="E645" s="31"/>
      <c r="F645" s="31"/>
      <c r="G645" s="9"/>
      <c r="H645" s="9"/>
      <c r="I645" s="9"/>
      <c r="J645" s="9"/>
      <c r="K645" s="9"/>
    </row>
    <row r="646" spans="1:11" x14ac:dyDescent="0.25">
      <c r="A646" s="9"/>
      <c r="B646" s="31"/>
      <c r="C646" s="9"/>
      <c r="D646" s="31"/>
      <c r="E646" s="31"/>
      <c r="F646" s="31"/>
      <c r="G646" s="9"/>
      <c r="H646" s="9"/>
      <c r="I646" s="9"/>
      <c r="J646" s="9"/>
      <c r="K646" s="9"/>
    </row>
    <row r="647" spans="1:11" x14ac:dyDescent="0.25">
      <c r="A647" s="9"/>
      <c r="B647" s="31"/>
      <c r="C647" s="9"/>
      <c r="D647" s="31"/>
      <c r="E647" s="31"/>
      <c r="F647" s="31"/>
      <c r="G647" s="9"/>
      <c r="H647" s="9"/>
      <c r="I647" s="9"/>
      <c r="J647" s="9"/>
      <c r="K647" s="9"/>
    </row>
    <row r="648" spans="1:11" x14ac:dyDescent="0.25">
      <c r="A648" s="9"/>
      <c r="B648" s="31"/>
      <c r="C648" s="9"/>
      <c r="D648" s="31"/>
      <c r="E648" s="31"/>
      <c r="F648" s="31"/>
      <c r="G648" s="9"/>
      <c r="H648" s="9"/>
      <c r="I648" s="9"/>
      <c r="J648" s="9"/>
      <c r="K648" s="9"/>
    </row>
    <row r="649" spans="1:11" x14ac:dyDescent="0.25">
      <c r="A649" s="9"/>
      <c r="B649" s="31"/>
      <c r="C649" s="9"/>
      <c r="D649" s="31"/>
      <c r="E649" s="31"/>
      <c r="F649" s="31"/>
      <c r="G649" s="9"/>
      <c r="H649" s="9"/>
      <c r="I649" s="9"/>
      <c r="J649" s="9"/>
      <c r="K649" s="9"/>
    </row>
    <row r="650" spans="1:11" x14ac:dyDescent="0.25">
      <c r="A650" s="9"/>
      <c r="B650" s="31"/>
      <c r="C650" s="9"/>
      <c r="D650" s="31"/>
      <c r="E650" s="31"/>
      <c r="F650" s="31"/>
      <c r="G650" s="9"/>
      <c r="H650" s="9"/>
      <c r="I650" s="9"/>
      <c r="J650" s="9"/>
      <c r="K650" s="9"/>
    </row>
    <row r="651" spans="1:11" x14ac:dyDescent="0.25">
      <c r="A651" s="9"/>
      <c r="B651" s="31"/>
      <c r="C651" s="9"/>
      <c r="D651" s="31"/>
      <c r="E651" s="31"/>
      <c r="F651" s="31"/>
      <c r="G651" s="9"/>
      <c r="H651" s="9"/>
      <c r="I651" s="9"/>
      <c r="J651" s="9"/>
      <c r="K651" s="9"/>
    </row>
    <row r="652" spans="1:11" x14ac:dyDescent="0.25">
      <c r="A652" s="9"/>
      <c r="B652" s="31"/>
      <c r="C652" s="9"/>
      <c r="D652" s="31"/>
      <c r="E652" s="31"/>
      <c r="F652" s="31"/>
      <c r="G652" s="9"/>
      <c r="H652" s="9"/>
      <c r="I652" s="9"/>
      <c r="J652" s="9"/>
      <c r="K652" s="9"/>
    </row>
    <row r="653" spans="1:11" x14ac:dyDescent="0.25">
      <c r="A653" s="9"/>
      <c r="B653" s="31"/>
      <c r="C653" s="9"/>
      <c r="D653" s="31"/>
      <c r="E653" s="31"/>
      <c r="F653" s="31"/>
      <c r="G653" s="9"/>
      <c r="H653" s="9"/>
      <c r="I653" s="9"/>
      <c r="J653" s="9"/>
      <c r="K653" s="9"/>
    </row>
    <row r="654" spans="1:11" x14ac:dyDescent="0.25">
      <c r="A654" s="9"/>
      <c r="B654" s="31"/>
      <c r="C654" s="9"/>
      <c r="D654" s="31"/>
      <c r="E654" s="31"/>
      <c r="F654" s="31"/>
      <c r="G654" s="9"/>
      <c r="H654" s="9"/>
      <c r="I654" s="9"/>
      <c r="J654" s="9"/>
      <c r="K654" s="9"/>
    </row>
    <row r="655" spans="1:11" x14ac:dyDescent="0.25">
      <c r="A655" s="9"/>
      <c r="B655" s="31"/>
      <c r="C655" s="9"/>
      <c r="D655" s="31"/>
      <c r="E655" s="31"/>
      <c r="F655" s="31"/>
      <c r="G655" s="9"/>
      <c r="H655" s="9"/>
      <c r="I655" s="9"/>
      <c r="J655" s="9"/>
      <c r="K655" s="9"/>
    </row>
    <row r="656" spans="1:11" x14ac:dyDescent="0.25">
      <c r="A656" s="9"/>
      <c r="B656" s="31"/>
      <c r="C656" s="9"/>
      <c r="D656" s="31"/>
      <c r="E656" s="31"/>
      <c r="F656" s="31"/>
      <c r="G656" s="9"/>
      <c r="H656" s="9"/>
      <c r="I656" s="9"/>
      <c r="J656" s="9"/>
      <c r="K656" s="9"/>
    </row>
    <row r="657" spans="1:11" x14ac:dyDescent="0.25">
      <c r="A657" s="9"/>
      <c r="B657" s="31"/>
      <c r="C657" s="9"/>
      <c r="D657" s="31"/>
      <c r="E657" s="31"/>
      <c r="F657" s="31"/>
      <c r="G657" s="9"/>
      <c r="H657" s="9"/>
      <c r="I657" s="9"/>
      <c r="J657" s="9"/>
      <c r="K657" s="9"/>
    </row>
    <row r="658" spans="1:11" x14ac:dyDescent="0.25">
      <c r="A658" s="9"/>
      <c r="B658" s="31"/>
      <c r="C658" s="9"/>
      <c r="D658" s="31"/>
      <c r="E658" s="31"/>
      <c r="F658" s="31"/>
      <c r="G658" s="9"/>
      <c r="H658" s="9"/>
      <c r="I658" s="9"/>
      <c r="J658" s="9"/>
      <c r="K658" s="9"/>
    </row>
    <row r="659" spans="1:11" x14ac:dyDescent="0.25">
      <c r="A659" s="9"/>
      <c r="B659" s="31"/>
      <c r="C659" s="9"/>
      <c r="D659" s="31"/>
      <c r="E659" s="31"/>
      <c r="F659" s="31"/>
      <c r="G659" s="9"/>
      <c r="H659" s="9"/>
      <c r="I659" s="9"/>
      <c r="J659" s="9"/>
      <c r="K659" s="9"/>
    </row>
    <row r="660" spans="1:11" x14ac:dyDescent="0.25">
      <c r="A660" s="9"/>
      <c r="B660" s="31"/>
      <c r="C660" s="9"/>
      <c r="D660" s="31"/>
      <c r="E660" s="31"/>
      <c r="F660" s="31"/>
      <c r="G660" s="9"/>
      <c r="H660" s="9"/>
      <c r="I660" s="9"/>
      <c r="J660" s="9"/>
      <c r="K660" s="9"/>
    </row>
    <row r="661" spans="1:11" x14ac:dyDescent="0.25">
      <c r="A661" s="9"/>
      <c r="B661" s="31"/>
      <c r="C661" s="9"/>
      <c r="D661" s="31"/>
      <c r="E661" s="31"/>
      <c r="F661" s="31"/>
      <c r="G661" s="9"/>
      <c r="H661" s="9"/>
      <c r="I661" s="9"/>
      <c r="J661" s="9"/>
      <c r="K661" s="9"/>
    </row>
    <row r="662" spans="1:11" x14ac:dyDescent="0.25">
      <c r="A662" s="9"/>
      <c r="B662" s="31"/>
      <c r="C662" s="9"/>
      <c r="D662" s="31"/>
      <c r="E662" s="31"/>
      <c r="F662" s="31"/>
      <c r="G662" s="9"/>
      <c r="H662" s="9"/>
      <c r="I662" s="9"/>
      <c r="J662" s="9"/>
      <c r="K662" s="9"/>
    </row>
    <row r="663" spans="1:11" x14ac:dyDescent="0.25">
      <c r="A663" s="9"/>
      <c r="B663" s="31"/>
      <c r="C663" s="9"/>
      <c r="D663" s="31"/>
      <c r="E663" s="31"/>
      <c r="F663" s="31"/>
      <c r="G663" s="9"/>
      <c r="H663" s="9"/>
      <c r="I663" s="9"/>
      <c r="J663" s="9"/>
      <c r="K663" s="9"/>
    </row>
    <row r="664" spans="1:11" x14ac:dyDescent="0.25">
      <c r="A664" s="9"/>
      <c r="B664" s="31"/>
      <c r="C664" s="9"/>
      <c r="D664" s="31"/>
      <c r="E664" s="31"/>
      <c r="F664" s="31"/>
      <c r="G664" s="9"/>
      <c r="H664" s="9"/>
      <c r="I664" s="9"/>
      <c r="J664" s="9"/>
      <c r="K664" s="9"/>
    </row>
    <row r="665" spans="1:11" x14ac:dyDescent="0.25">
      <c r="A665" s="9"/>
      <c r="B665" s="31"/>
      <c r="C665" s="9"/>
      <c r="D665" s="31"/>
      <c r="E665" s="31"/>
      <c r="F665" s="31"/>
      <c r="G665" s="9"/>
      <c r="H665" s="9"/>
      <c r="I665" s="9"/>
      <c r="J665" s="9"/>
      <c r="K665" s="9"/>
    </row>
    <row r="666" spans="1:11" x14ac:dyDescent="0.25">
      <c r="A666" s="9"/>
      <c r="B666" s="31"/>
      <c r="C666" s="9"/>
      <c r="D666" s="31"/>
      <c r="E666" s="31"/>
      <c r="F666" s="31"/>
      <c r="G666" s="9"/>
      <c r="H666" s="9"/>
      <c r="I666" s="9"/>
      <c r="J666" s="9"/>
      <c r="K666" s="9"/>
    </row>
    <row r="667" spans="1:11" x14ac:dyDescent="0.25">
      <c r="A667" s="9"/>
      <c r="B667" s="31"/>
      <c r="C667" s="9"/>
      <c r="D667" s="31"/>
      <c r="E667" s="31"/>
      <c r="F667" s="31"/>
      <c r="G667" s="9"/>
      <c r="H667" s="9"/>
      <c r="I667" s="9"/>
      <c r="J667" s="9"/>
      <c r="K667" s="9"/>
    </row>
    <row r="668" spans="1:11" x14ac:dyDescent="0.25">
      <c r="A668" s="9"/>
      <c r="B668" s="31"/>
      <c r="C668" s="9"/>
      <c r="D668" s="31"/>
      <c r="E668" s="31"/>
      <c r="F668" s="31"/>
      <c r="G668" s="9"/>
      <c r="H668" s="9"/>
      <c r="I668" s="9"/>
      <c r="J668" s="9"/>
      <c r="K668" s="9"/>
    </row>
    <row r="669" spans="1:11" x14ac:dyDescent="0.25">
      <c r="A669" s="9"/>
      <c r="B669" s="31"/>
      <c r="C669" s="9"/>
      <c r="D669" s="31"/>
      <c r="E669" s="31"/>
      <c r="F669" s="31"/>
      <c r="G669" s="9"/>
      <c r="H669" s="9"/>
      <c r="I669" s="9"/>
      <c r="J669" s="9"/>
      <c r="K669" s="9"/>
    </row>
    <row r="670" spans="1:11" x14ac:dyDescent="0.25">
      <c r="A670" s="9"/>
      <c r="B670" s="31"/>
      <c r="C670" s="9"/>
      <c r="D670" s="31"/>
      <c r="E670" s="31"/>
      <c r="F670" s="31"/>
      <c r="G670" s="9"/>
      <c r="H670" s="9"/>
      <c r="I670" s="9"/>
      <c r="J670" s="9"/>
      <c r="K670" s="9"/>
    </row>
    <row r="671" spans="1:11" x14ac:dyDescent="0.25">
      <c r="A671" s="9"/>
      <c r="B671" s="31"/>
      <c r="C671" s="9"/>
      <c r="D671" s="31"/>
      <c r="E671" s="31"/>
      <c r="F671" s="31"/>
      <c r="G671" s="9"/>
      <c r="H671" s="9"/>
      <c r="I671" s="9"/>
      <c r="J671" s="9"/>
      <c r="K671" s="9"/>
    </row>
    <row r="672" spans="1:11" x14ac:dyDescent="0.25">
      <c r="A672" s="9"/>
      <c r="B672" s="31"/>
      <c r="C672" s="9"/>
      <c r="D672" s="31"/>
      <c r="E672" s="31"/>
      <c r="F672" s="31"/>
      <c r="G672" s="9"/>
      <c r="H672" s="9"/>
      <c r="I672" s="9"/>
      <c r="J672" s="9"/>
      <c r="K672" s="9"/>
    </row>
    <row r="673" spans="1:11" x14ac:dyDescent="0.25">
      <c r="A673" s="9"/>
      <c r="B673" s="31"/>
      <c r="C673" s="9"/>
      <c r="D673" s="31"/>
      <c r="E673" s="31"/>
      <c r="F673" s="31"/>
      <c r="G673" s="9"/>
      <c r="H673" s="9"/>
      <c r="I673" s="9"/>
      <c r="J673" s="9"/>
      <c r="K673" s="9"/>
    </row>
    <row r="674" spans="1:11" x14ac:dyDescent="0.25">
      <c r="A674" s="9"/>
      <c r="B674" s="31"/>
      <c r="C674" s="9"/>
      <c r="D674" s="31"/>
      <c r="E674" s="31"/>
      <c r="F674" s="31"/>
      <c r="G674" s="9"/>
      <c r="H674" s="9"/>
      <c r="I674" s="9"/>
      <c r="J674" s="9"/>
      <c r="K674" s="9"/>
    </row>
    <row r="675" spans="1:11" x14ac:dyDescent="0.25">
      <c r="A675" s="9"/>
      <c r="B675" s="31"/>
      <c r="C675" s="9"/>
      <c r="D675" s="31"/>
      <c r="E675" s="31"/>
      <c r="F675" s="31"/>
      <c r="G675" s="9"/>
      <c r="H675" s="9"/>
      <c r="I675" s="9"/>
      <c r="J675" s="9"/>
      <c r="K675" s="9"/>
    </row>
    <row r="676" spans="1:11" x14ac:dyDescent="0.25">
      <c r="A676" s="9"/>
      <c r="B676" s="31"/>
      <c r="C676" s="9"/>
      <c r="D676" s="31"/>
      <c r="E676" s="31"/>
      <c r="F676" s="31"/>
      <c r="G676" s="9"/>
      <c r="H676" s="9"/>
      <c r="I676" s="9"/>
      <c r="J676" s="9"/>
      <c r="K676" s="9"/>
    </row>
    <row r="677" spans="1:11" x14ac:dyDescent="0.25">
      <c r="A677" s="9"/>
      <c r="B677" s="31"/>
      <c r="C677" s="9"/>
      <c r="D677" s="31"/>
      <c r="E677" s="31"/>
      <c r="F677" s="31"/>
      <c r="G677" s="9"/>
      <c r="H677" s="9"/>
      <c r="I677" s="9"/>
      <c r="J677" s="9"/>
      <c r="K677" s="9"/>
    </row>
    <row r="678" spans="1:11" x14ac:dyDescent="0.25">
      <c r="A678" s="9"/>
      <c r="B678" s="31"/>
      <c r="C678" s="9"/>
      <c r="D678" s="31"/>
      <c r="E678" s="31"/>
      <c r="F678" s="31"/>
      <c r="G678" s="9"/>
      <c r="H678" s="9"/>
      <c r="I678" s="9"/>
      <c r="J678" s="9"/>
      <c r="K678" s="9"/>
    </row>
    <row r="679" spans="1:11" x14ac:dyDescent="0.25">
      <c r="A679" s="9"/>
      <c r="B679" s="31"/>
      <c r="C679" s="9"/>
      <c r="D679" s="31"/>
      <c r="E679" s="31"/>
      <c r="F679" s="31"/>
      <c r="G679" s="9"/>
      <c r="H679" s="9"/>
      <c r="I679" s="9"/>
      <c r="J679" s="9"/>
      <c r="K679" s="9"/>
    </row>
    <row r="680" spans="1:11" x14ac:dyDescent="0.25">
      <c r="A680" s="9"/>
      <c r="B680" s="31"/>
      <c r="C680" s="9"/>
      <c r="D680" s="31"/>
      <c r="E680" s="31"/>
      <c r="F680" s="31"/>
      <c r="G680" s="9"/>
      <c r="H680" s="9"/>
      <c r="I680" s="9"/>
      <c r="J680" s="9"/>
      <c r="K680" s="9"/>
    </row>
    <row r="681" spans="1:11" x14ac:dyDescent="0.25">
      <c r="A681" s="9"/>
      <c r="B681" s="31"/>
      <c r="C681" s="9"/>
      <c r="D681" s="31"/>
      <c r="E681" s="31"/>
      <c r="F681" s="31"/>
      <c r="G681" s="9"/>
      <c r="H681" s="9"/>
      <c r="I681" s="9"/>
      <c r="J681" s="9"/>
      <c r="K681" s="9"/>
    </row>
    <row r="682" spans="1:11" x14ac:dyDescent="0.25">
      <c r="A682" s="9"/>
      <c r="B682" s="31"/>
      <c r="C682" s="9"/>
      <c r="D682" s="31"/>
      <c r="E682" s="31"/>
      <c r="F682" s="31"/>
      <c r="G682" s="9"/>
      <c r="H682" s="9"/>
      <c r="I682" s="9"/>
      <c r="J682" s="9"/>
      <c r="K682" s="9"/>
    </row>
    <row r="683" spans="1:11" x14ac:dyDescent="0.25">
      <c r="A683" s="9"/>
      <c r="B683" s="31"/>
      <c r="C683" s="9"/>
      <c r="D683" s="31"/>
      <c r="E683" s="31"/>
      <c r="F683" s="31"/>
      <c r="G683" s="9"/>
      <c r="H683" s="9"/>
      <c r="I683" s="9"/>
      <c r="J683" s="9"/>
      <c r="K683" s="9"/>
    </row>
    <row r="684" spans="1:11" x14ac:dyDescent="0.25">
      <c r="A684" s="9"/>
      <c r="B684" s="31"/>
      <c r="C684" s="9"/>
      <c r="D684" s="31"/>
      <c r="E684" s="31"/>
      <c r="F684" s="31"/>
      <c r="G684" s="9"/>
      <c r="H684" s="9"/>
      <c r="I684" s="9"/>
      <c r="J684" s="9"/>
      <c r="K684" s="9"/>
    </row>
    <row r="685" spans="1:11" x14ac:dyDescent="0.25">
      <c r="A685" s="9"/>
      <c r="B685" s="31"/>
      <c r="C685" s="9"/>
      <c r="D685" s="31"/>
      <c r="E685" s="31"/>
      <c r="F685" s="31"/>
      <c r="G685" s="9"/>
      <c r="H685" s="9"/>
      <c r="I685" s="9"/>
      <c r="J685" s="9"/>
      <c r="K685" s="9"/>
    </row>
    <row r="686" spans="1:11" x14ac:dyDescent="0.25">
      <c r="A686" s="9"/>
      <c r="B686" s="31"/>
      <c r="C686" s="9"/>
      <c r="D686" s="31"/>
      <c r="E686" s="31"/>
      <c r="F686" s="31"/>
      <c r="G686" s="9"/>
      <c r="H686" s="9"/>
      <c r="I686" s="9"/>
      <c r="J686" s="9"/>
      <c r="K686" s="9"/>
    </row>
    <row r="687" spans="1:11" x14ac:dyDescent="0.25">
      <c r="A687" s="9"/>
      <c r="B687" s="31"/>
      <c r="C687" s="9"/>
      <c r="D687" s="31"/>
      <c r="E687" s="31"/>
      <c r="F687" s="31"/>
      <c r="G687" s="9"/>
      <c r="H687" s="9"/>
      <c r="I687" s="9"/>
      <c r="J687" s="9"/>
      <c r="K687" s="9"/>
    </row>
    <row r="688" spans="1:11" x14ac:dyDescent="0.25">
      <c r="A688" s="9"/>
      <c r="B688" s="31"/>
      <c r="C688" s="9"/>
      <c r="D688" s="31"/>
      <c r="E688" s="31"/>
      <c r="F688" s="31"/>
      <c r="G688" s="9"/>
      <c r="H688" s="9"/>
      <c r="I688" s="9"/>
      <c r="J688" s="9"/>
      <c r="K688" s="9"/>
    </row>
    <row r="689" spans="1:11" x14ac:dyDescent="0.25">
      <c r="A689" s="9"/>
      <c r="B689" s="31"/>
      <c r="C689" s="9"/>
      <c r="D689" s="31"/>
      <c r="E689" s="31"/>
      <c r="F689" s="31"/>
      <c r="G689" s="9"/>
      <c r="H689" s="9"/>
      <c r="I689" s="9"/>
      <c r="J689" s="9"/>
      <c r="K689" s="9"/>
    </row>
    <row r="690" spans="1:11" x14ac:dyDescent="0.25">
      <c r="A690" s="9"/>
      <c r="B690" s="31"/>
      <c r="C690" s="9"/>
      <c r="D690" s="31"/>
      <c r="E690" s="31"/>
      <c r="F690" s="31"/>
      <c r="G690" s="9"/>
      <c r="H690" s="9"/>
      <c r="I690" s="9"/>
      <c r="J690" s="9"/>
      <c r="K690" s="9"/>
    </row>
    <row r="691" spans="1:11" x14ac:dyDescent="0.25">
      <c r="A691" s="9"/>
      <c r="B691" s="31"/>
      <c r="C691" s="9"/>
      <c r="D691" s="31"/>
      <c r="E691" s="31"/>
      <c r="F691" s="31"/>
      <c r="G691" s="9"/>
      <c r="H691" s="9"/>
      <c r="I691" s="9"/>
      <c r="J691" s="9"/>
      <c r="K691" s="9"/>
    </row>
    <row r="692" spans="1:11" x14ac:dyDescent="0.25">
      <c r="A692" s="9"/>
      <c r="B692" s="31"/>
      <c r="C692" s="9"/>
      <c r="D692" s="31"/>
      <c r="E692" s="31"/>
      <c r="F692" s="31"/>
      <c r="G692" s="9"/>
      <c r="H692" s="9"/>
      <c r="I692" s="9"/>
      <c r="J692" s="9"/>
      <c r="K692" s="9"/>
    </row>
    <row r="693" spans="1:11" x14ac:dyDescent="0.25">
      <c r="A693" s="9"/>
      <c r="B693" s="31"/>
      <c r="C693" s="9"/>
      <c r="D693" s="31"/>
      <c r="E693" s="31"/>
      <c r="F693" s="31"/>
      <c r="G693" s="9"/>
      <c r="H693" s="9"/>
      <c r="I693" s="9"/>
      <c r="J693" s="9"/>
      <c r="K693" s="9"/>
    </row>
    <row r="694" spans="1:11" x14ac:dyDescent="0.25">
      <c r="A694" s="9"/>
      <c r="B694" s="31"/>
      <c r="C694" s="9"/>
      <c r="D694" s="31"/>
      <c r="E694" s="31"/>
      <c r="F694" s="31"/>
      <c r="G694" s="9"/>
      <c r="H694" s="9"/>
      <c r="I694" s="9"/>
      <c r="J694" s="9"/>
      <c r="K694" s="9"/>
    </row>
    <row r="695" spans="1:11" x14ac:dyDescent="0.25">
      <c r="A695" s="9"/>
      <c r="B695" s="31"/>
      <c r="C695" s="9"/>
      <c r="D695" s="31"/>
      <c r="E695" s="31"/>
      <c r="F695" s="31"/>
      <c r="G695" s="9"/>
      <c r="H695" s="9"/>
      <c r="I695" s="9"/>
      <c r="J695" s="9"/>
      <c r="K695" s="9"/>
    </row>
    <row r="696" spans="1:11" x14ac:dyDescent="0.25">
      <c r="A696" s="9"/>
      <c r="B696" s="31"/>
      <c r="C696" s="9"/>
      <c r="D696" s="31"/>
      <c r="E696" s="31"/>
      <c r="F696" s="31"/>
      <c r="G696" s="9"/>
      <c r="H696" s="9"/>
      <c r="I696" s="9"/>
      <c r="J696" s="9"/>
      <c r="K696" s="9"/>
    </row>
    <row r="697" spans="1:11" x14ac:dyDescent="0.25">
      <c r="A697" s="9"/>
      <c r="B697" s="31"/>
      <c r="C697" s="9"/>
      <c r="D697" s="31"/>
      <c r="E697" s="31"/>
      <c r="F697" s="31"/>
      <c r="G697" s="9"/>
      <c r="H697" s="9"/>
      <c r="I697" s="9"/>
      <c r="J697" s="9"/>
      <c r="K697" s="9"/>
    </row>
    <row r="698" spans="1:11" x14ac:dyDescent="0.25">
      <c r="A698" s="9"/>
      <c r="B698" s="31"/>
      <c r="C698" s="9"/>
      <c r="D698" s="31"/>
      <c r="E698" s="31"/>
      <c r="F698" s="31"/>
      <c r="G698" s="9"/>
      <c r="H698" s="9"/>
      <c r="I698" s="9"/>
      <c r="J698" s="9"/>
      <c r="K698" s="9"/>
    </row>
    <row r="699" spans="1:11" x14ac:dyDescent="0.25">
      <c r="A699" s="9"/>
      <c r="B699" s="31"/>
      <c r="C699" s="9"/>
      <c r="D699" s="31"/>
      <c r="E699" s="31"/>
      <c r="F699" s="31"/>
      <c r="G699" s="9"/>
      <c r="H699" s="9"/>
      <c r="I699" s="9"/>
      <c r="J699" s="9"/>
      <c r="K699" s="9"/>
    </row>
    <row r="700" spans="1:11" x14ac:dyDescent="0.25">
      <c r="A700" s="9"/>
      <c r="B700" s="31"/>
      <c r="C700" s="9"/>
      <c r="D700" s="31"/>
      <c r="E700" s="31"/>
      <c r="F700" s="31"/>
      <c r="G700" s="9"/>
      <c r="H700" s="9"/>
      <c r="I700" s="9"/>
      <c r="J700" s="9"/>
      <c r="K700" s="9"/>
    </row>
    <row r="701" spans="1:11" x14ac:dyDescent="0.25">
      <c r="A701" s="9"/>
      <c r="B701" s="31"/>
      <c r="C701" s="9"/>
      <c r="D701" s="31"/>
      <c r="E701" s="31"/>
      <c r="F701" s="31"/>
      <c r="G701" s="9"/>
      <c r="H701" s="9"/>
      <c r="I701" s="9"/>
      <c r="J701" s="9"/>
      <c r="K701" s="9"/>
    </row>
    <row r="702" spans="1:11" x14ac:dyDescent="0.25">
      <c r="A702" s="9"/>
      <c r="B702" s="31"/>
      <c r="C702" s="9"/>
      <c r="D702" s="31"/>
      <c r="E702" s="31"/>
      <c r="F702" s="31"/>
      <c r="G702" s="9"/>
      <c r="H702" s="9"/>
      <c r="I702" s="9"/>
      <c r="J702" s="9"/>
      <c r="K702" s="9"/>
    </row>
    <row r="703" spans="1:11" x14ac:dyDescent="0.25">
      <c r="A703" s="9"/>
      <c r="B703" s="31"/>
      <c r="C703" s="9"/>
      <c r="D703" s="31"/>
      <c r="E703" s="31"/>
      <c r="F703" s="31"/>
      <c r="G703" s="9"/>
      <c r="H703" s="9"/>
      <c r="I703" s="9"/>
      <c r="J703" s="9"/>
      <c r="K703" s="9"/>
    </row>
    <row r="704" spans="1:11" x14ac:dyDescent="0.25">
      <c r="A704" s="9"/>
      <c r="B704" s="31"/>
      <c r="C704" s="9"/>
      <c r="D704" s="31"/>
      <c r="E704" s="31"/>
      <c r="F704" s="31"/>
      <c r="G704" s="9"/>
      <c r="H704" s="9"/>
      <c r="I704" s="9"/>
      <c r="J704" s="9"/>
      <c r="K704" s="9"/>
    </row>
    <row r="705" spans="1:11" x14ac:dyDescent="0.25">
      <c r="A705" s="9"/>
      <c r="B705" s="31"/>
      <c r="C705" s="9"/>
      <c r="D705" s="31"/>
      <c r="E705" s="31"/>
      <c r="F705" s="31"/>
      <c r="G705" s="9"/>
      <c r="H705" s="9"/>
      <c r="I705" s="9"/>
      <c r="J705" s="9"/>
      <c r="K705" s="9"/>
    </row>
    <row r="706" spans="1:11" x14ac:dyDescent="0.25">
      <c r="A706" s="9"/>
      <c r="B706" s="31"/>
      <c r="C706" s="9"/>
      <c r="D706" s="31"/>
      <c r="E706" s="31"/>
      <c r="F706" s="31"/>
      <c r="G706" s="9"/>
      <c r="H706" s="9"/>
      <c r="I706" s="9"/>
      <c r="J706" s="9"/>
      <c r="K706" s="9"/>
    </row>
    <row r="707" spans="1:11" x14ac:dyDescent="0.25">
      <c r="A707" s="9"/>
      <c r="B707" s="31"/>
      <c r="C707" s="9"/>
      <c r="D707" s="31"/>
      <c r="E707" s="31"/>
      <c r="F707" s="31"/>
      <c r="G707" s="9"/>
      <c r="H707" s="9"/>
      <c r="I707" s="9"/>
      <c r="J707" s="9"/>
      <c r="K707" s="9"/>
    </row>
    <row r="708" spans="1:11" x14ac:dyDescent="0.25">
      <c r="A708" s="9"/>
      <c r="B708" s="31"/>
      <c r="C708" s="9"/>
      <c r="D708" s="31"/>
      <c r="E708" s="31"/>
      <c r="F708" s="31"/>
      <c r="G708" s="9"/>
      <c r="H708" s="9"/>
      <c r="I708" s="9"/>
      <c r="J708" s="9"/>
      <c r="K708" s="9"/>
    </row>
    <row r="709" spans="1:11" x14ac:dyDescent="0.25">
      <c r="A709" s="9"/>
      <c r="B709" s="31"/>
      <c r="C709" s="9"/>
      <c r="D709" s="31"/>
      <c r="E709" s="31"/>
      <c r="F709" s="31"/>
      <c r="G709" s="9"/>
      <c r="H709" s="9"/>
      <c r="I709" s="9"/>
      <c r="J709" s="9"/>
      <c r="K709" s="9"/>
    </row>
    <row r="710" spans="1:11" x14ac:dyDescent="0.25">
      <c r="A710" s="9"/>
      <c r="B710" s="31"/>
      <c r="C710" s="9"/>
      <c r="D710" s="31"/>
      <c r="E710" s="31"/>
      <c r="F710" s="31"/>
      <c r="G710" s="9"/>
      <c r="H710" s="9"/>
      <c r="I710" s="9"/>
      <c r="J710" s="9"/>
      <c r="K710" s="9"/>
    </row>
    <row r="711" spans="1:11" x14ac:dyDescent="0.25">
      <c r="A711" s="9"/>
      <c r="B711" s="31"/>
      <c r="C711" s="9"/>
      <c r="D711" s="31"/>
      <c r="E711" s="31"/>
      <c r="F711" s="31"/>
      <c r="G711" s="9"/>
      <c r="H711" s="9"/>
      <c r="I711" s="9"/>
      <c r="J711" s="9"/>
      <c r="K711" s="9"/>
    </row>
    <row r="712" spans="1:11" x14ac:dyDescent="0.25">
      <c r="A712" s="9"/>
      <c r="B712" s="31"/>
      <c r="C712" s="9"/>
      <c r="D712" s="31"/>
      <c r="E712" s="31"/>
      <c r="F712" s="31"/>
      <c r="G712" s="9"/>
      <c r="H712" s="9"/>
      <c r="I712" s="9"/>
      <c r="J712" s="9"/>
      <c r="K712" s="9"/>
    </row>
    <row r="713" spans="1:11" x14ac:dyDescent="0.25">
      <c r="A713" s="9"/>
      <c r="B713" s="31"/>
      <c r="C713" s="9"/>
      <c r="D713" s="31"/>
      <c r="E713" s="31"/>
      <c r="F713" s="31"/>
      <c r="G713" s="9"/>
      <c r="H713" s="9"/>
      <c r="I713" s="9"/>
      <c r="J713" s="9"/>
      <c r="K713" s="9"/>
    </row>
    <row r="714" spans="1:11" x14ac:dyDescent="0.25">
      <c r="A714" s="9"/>
      <c r="B714" s="31"/>
      <c r="C714" s="9"/>
      <c r="D714" s="31"/>
      <c r="E714" s="31"/>
      <c r="F714" s="31"/>
      <c r="G714" s="9"/>
      <c r="H714" s="9"/>
      <c r="I714" s="9"/>
      <c r="J714" s="9"/>
      <c r="K714" s="9"/>
    </row>
    <row r="715" spans="1:11" x14ac:dyDescent="0.25">
      <c r="A715" s="9"/>
      <c r="B715" s="31"/>
      <c r="C715" s="9"/>
      <c r="D715" s="31"/>
      <c r="E715" s="31"/>
      <c r="F715" s="31"/>
      <c r="G715" s="9"/>
      <c r="H715" s="9"/>
      <c r="I715" s="9"/>
      <c r="J715" s="9"/>
      <c r="K715" s="9"/>
    </row>
    <row r="716" spans="1:11" x14ac:dyDescent="0.25">
      <c r="A716" s="9"/>
      <c r="B716" s="31"/>
      <c r="C716" s="9"/>
      <c r="D716" s="31"/>
      <c r="E716" s="31"/>
      <c r="F716" s="31"/>
      <c r="G716" s="9"/>
      <c r="H716" s="9"/>
      <c r="I716" s="9"/>
      <c r="J716" s="9"/>
      <c r="K716" s="9"/>
    </row>
    <row r="717" spans="1:11" x14ac:dyDescent="0.25">
      <c r="A717" s="9"/>
      <c r="B717" s="31"/>
      <c r="C717" s="9"/>
      <c r="D717" s="31"/>
      <c r="E717" s="31"/>
      <c r="F717" s="31"/>
      <c r="G717" s="9"/>
      <c r="H717" s="9"/>
      <c r="I717" s="9"/>
      <c r="J717" s="9"/>
      <c r="K717" s="9"/>
    </row>
    <row r="718" spans="1:11" x14ac:dyDescent="0.25">
      <c r="A718" s="9"/>
      <c r="B718" s="31"/>
      <c r="C718" s="9"/>
      <c r="D718" s="31"/>
      <c r="E718" s="31"/>
      <c r="F718" s="31"/>
      <c r="G718" s="9"/>
      <c r="H718" s="9"/>
      <c r="I718" s="9"/>
      <c r="J718" s="9"/>
      <c r="K718" s="9"/>
    </row>
    <row r="719" spans="1:11" x14ac:dyDescent="0.25">
      <c r="A719" s="9"/>
      <c r="B719" s="31"/>
      <c r="C719" s="9"/>
      <c r="D719" s="31"/>
      <c r="E719" s="31"/>
      <c r="F719" s="31"/>
      <c r="G719" s="9"/>
      <c r="H719" s="9"/>
      <c r="I719" s="9"/>
      <c r="J719" s="9"/>
      <c r="K719" s="9"/>
    </row>
    <row r="720" spans="1:11" x14ac:dyDescent="0.25">
      <c r="A720" s="9"/>
      <c r="B720" s="31"/>
      <c r="C720" s="9"/>
      <c r="D720" s="31"/>
      <c r="E720" s="31"/>
      <c r="F720" s="31"/>
      <c r="G720" s="9"/>
      <c r="H720" s="9"/>
      <c r="I720" s="9"/>
      <c r="J720" s="9"/>
      <c r="K720" s="9"/>
    </row>
    <row r="721" spans="1:11" x14ac:dyDescent="0.25">
      <c r="A721" s="9"/>
      <c r="B721" s="31"/>
      <c r="C721" s="9"/>
      <c r="D721" s="31"/>
      <c r="E721" s="31"/>
      <c r="F721" s="31"/>
      <c r="G721" s="9"/>
      <c r="H721" s="9"/>
      <c r="I721" s="9"/>
      <c r="J721" s="9"/>
      <c r="K721" s="9"/>
    </row>
    <row r="722" spans="1:11" x14ac:dyDescent="0.25">
      <c r="A722" s="9"/>
      <c r="B722" s="31"/>
      <c r="C722" s="9"/>
      <c r="D722" s="31"/>
      <c r="E722" s="31"/>
      <c r="F722" s="31"/>
      <c r="G722" s="9"/>
      <c r="H722" s="9"/>
      <c r="I722" s="9"/>
      <c r="J722" s="9"/>
      <c r="K722" s="9"/>
    </row>
    <row r="723" spans="1:11" x14ac:dyDescent="0.25">
      <c r="A723" s="9"/>
      <c r="B723" s="31"/>
      <c r="C723" s="9"/>
      <c r="D723" s="31"/>
      <c r="E723" s="31"/>
      <c r="F723" s="31"/>
      <c r="G723" s="9"/>
      <c r="H723" s="9"/>
      <c r="I723" s="9"/>
      <c r="J723" s="9"/>
      <c r="K723" s="9"/>
    </row>
    <row r="724" spans="1:11" x14ac:dyDescent="0.25">
      <c r="A724" s="9"/>
      <c r="B724" s="31"/>
      <c r="C724" s="9"/>
      <c r="D724" s="31"/>
      <c r="E724" s="31"/>
      <c r="F724" s="31"/>
      <c r="G724" s="9"/>
      <c r="H724" s="9"/>
      <c r="I724" s="9"/>
      <c r="J724" s="9"/>
      <c r="K724" s="9"/>
    </row>
    <row r="725" spans="1:11" x14ac:dyDescent="0.25">
      <c r="A725" s="9"/>
      <c r="B725" s="31"/>
      <c r="C725" s="9"/>
      <c r="D725" s="31"/>
      <c r="E725" s="31"/>
      <c r="F725" s="31"/>
      <c r="G725" s="9"/>
      <c r="H725" s="9"/>
      <c r="I725" s="9"/>
      <c r="J725" s="9"/>
      <c r="K725" s="9"/>
    </row>
    <row r="726" spans="1:11" x14ac:dyDescent="0.25">
      <c r="A726" s="9"/>
      <c r="B726" s="31"/>
      <c r="C726" s="9"/>
      <c r="D726" s="31"/>
      <c r="E726" s="31"/>
      <c r="F726" s="31"/>
      <c r="G726" s="9"/>
      <c r="H726" s="9"/>
      <c r="I726" s="9"/>
      <c r="J726" s="9"/>
      <c r="K726" s="9"/>
    </row>
    <row r="727" spans="1:11" x14ac:dyDescent="0.25">
      <c r="A727" s="9"/>
      <c r="B727" s="31"/>
      <c r="C727" s="9"/>
      <c r="D727" s="31"/>
      <c r="E727" s="31"/>
      <c r="F727" s="31"/>
      <c r="G727" s="9"/>
      <c r="H727" s="9"/>
      <c r="I727" s="9"/>
      <c r="J727" s="9"/>
      <c r="K727" s="9"/>
    </row>
    <row r="728" spans="1:11" x14ac:dyDescent="0.25">
      <c r="A728" s="9"/>
      <c r="B728" s="31"/>
      <c r="C728" s="9"/>
      <c r="D728" s="31"/>
      <c r="E728" s="31"/>
      <c r="F728" s="31"/>
      <c r="G728" s="9"/>
      <c r="H728" s="9"/>
      <c r="I728" s="9"/>
      <c r="J728" s="9"/>
      <c r="K728" s="9"/>
    </row>
    <row r="729" spans="1:11" x14ac:dyDescent="0.25">
      <c r="A729" s="9"/>
      <c r="B729" s="31"/>
      <c r="C729" s="9"/>
      <c r="D729" s="31"/>
      <c r="E729" s="31"/>
      <c r="F729" s="31"/>
      <c r="G729" s="9"/>
      <c r="H729" s="9"/>
      <c r="I729" s="9"/>
      <c r="J729" s="9"/>
      <c r="K729" s="9"/>
    </row>
    <row r="730" spans="1:11" x14ac:dyDescent="0.25">
      <c r="A730" s="9"/>
      <c r="B730" s="31"/>
      <c r="C730" s="9"/>
      <c r="D730" s="31"/>
      <c r="E730" s="31"/>
      <c r="F730" s="31"/>
      <c r="G730" s="9"/>
      <c r="H730" s="9"/>
      <c r="I730" s="9"/>
      <c r="J730" s="9"/>
      <c r="K730" s="9"/>
    </row>
    <row r="731" spans="1:11" x14ac:dyDescent="0.25">
      <c r="A731" s="9"/>
      <c r="B731" s="31"/>
      <c r="C731" s="9"/>
      <c r="D731" s="31"/>
      <c r="E731" s="31"/>
      <c r="F731" s="31"/>
      <c r="G731" s="9"/>
      <c r="H731" s="9"/>
      <c r="I731" s="9"/>
      <c r="J731" s="9"/>
      <c r="K731" s="9"/>
    </row>
    <row r="732" spans="1:11" x14ac:dyDescent="0.25">
      <c r="A732" s="9"/>
      <c r="B732" s="31"/>
      <c r="C732" s="9"/>
      <c r="D732" s="31"/>
      <c r="E732" s="31"/>
      <c r="F732" s="31"/>
      <c r="G732" s="9"/>
      <c r="H732" s="9"/>
      <c r="I732" s="9"/>
      <c r="J732" s="9"/>
      <c r="K732" s="9"/>
    </row>
    <row r="733" spans="1:11" x14ac:dyDescent="0.25">
      <c r="A733" s="9"/>
      <c r="B733" s="31"/>
      <c r="C733" s="9"/>
      <c r="D733" s="31"/>
      <c r="E733" s="31"/>
      <c r="F733" s="31"/>
      <c r="G733" s="9"/>
      <c r="H733" s="9"/>
      <c r="I733" s="9"/>
      <c r="J733" s="9"/>
      <c r="K733" s="9"/>
    </row>
    <row r="734" spans="1:11" x14ac:dyDescent="0.25">
      <c r="A734" s="9"/>
      <c r="B734" s="31"/>
      <c r="C734" s="9"/>
      <c r="D734" s="31"/>
      <c r="E734" s="31"/>
      <c r="F734" s="31"/>
      <c r="G734" s="9"/>
      <c r="H734" s="9"/>
      <c r="I734" s="9"/>
      <c r="J734" s="9"/>
      <c r="K734" s="9"/>
    </row>
    <row r="735" spans="1:11" x14ac:dyDescent="0.25">
      <c r="A735" s="9"/>
      <c r="B735" s="31"/>
      <c r="C735" s="9"/>
      <c r="D735" s="31"/>
      <c r="E735" s="31"/>
      <c r="F735" s="31"/>
      <c r="G735" s="9"/>
      <c r="H735" s="9"/>
      <c r="I735" s="9"/>
      <c r="J735" s="9"/>
      <c r="K735" s="9"/>
    </row>
    <row r="736" spans="1:11" x14ac:dyDescent="0.25">
      <c r="A736" s="9"/>
      <c r="B736" s="31"/>
      <c r="C736" s="9"/>
      <c r="D736" s="31"/>
      <c r="E736" s="31"/>
      <c r="F736" s="31"/>
      <c r="G736" s="9"/>
      <c r="H736" s="9"/>
      <c r="I736" s="9"/>
      <c r="J736" s="9"/>
      <c r="K736" s="9"/>
    </row>
    <row r="737" spans="1:11" x14ac:dyDescent="0.25">
      <c r="A737" s="9"/>
      <c r="B737" s="31"/>
      <c r="C737" s="9"/>
      <c r="D737" s="31"/>
      <c r="E737" s="31"/>
      <c r="F737" s="31"/>
      <c r="G737" s="9"/>
      <c r="H737" s="9"/>
      <c r="I737" s="9"/>
      <c r="J737" s="9"/>
      <c r="K737" s="9"/>
    </row>
    <row r="738" spans="1:11" x14ac:dyDescent="0.25">
      <c r="A738" s="9"/>
      <c r="B738" s="31"/>
      <c r="C738" s="9"/>
      <c r="D738" s="31"/>
      <c r="E738" s="31"/>
      <c r="F738" s="31"/>
      <c r="G738" s="9"/>
      <c r="H738" s="9"/>
      <c r="I738" s="9"/>
      <c r="J738" s="9"/>
      <c r="K738" s="9"/>
    </row>
    <row r="739" spans="1:11" x14ac:dyDescent="0.25">
      <c r="A739" s="9"/>
      <c r="B739" s="31"/>
      <c r="C739" s="9"/>
      <c r="D739" s="31"/>
      <c r="E739" s="31"/>
      <c r="F739" s="31"/>
      <c r="G739" s="9"/>
      <c r="H739" s="9"/>
      <c r="I739" s="9"/>
      <c r="J739" s="9"/>
      <c r="K739" s="9"/>
    </row>
    <row r="740" spans="1:11" x14ac:dyDescent="0.25">
      <c r="A740" s="9"/>
      <c r="B740" s="31"/>
      <c r="C740" s="9"/>
      <c r="D740" s="31"/>
      <c r="E740" s="31"/>
      <c r="F740" s="31"/>
      <c r="G740" s="9"/>
      <c r="H740" s="9"/>
      <c r="I740" s="9"/>
      <c r="J740" s="9"/>
      <c r="K740" s="9"/>
    </row>
    <row r="741" spans="1:11" x14ac:dyDescent="0.25">
      <c r="A741" s="9"/>
      <c r="B741" s="31"/>
      <c r="C741" s="9"/>
      <c r="D741" s="31"/>
      <c r="E741" s="31"/>
      <c r="F741" s="31"/>
      <c r="G741" s="9"/>
      <c r="H741" s="9"/>
      <c r="I741" s="9"/>
      <c r="J741" s="9"/>
      <c r="K741" s="9"/>
    </row>
    <row r="742" spans="1:11" x14ac:dyDescent="0.25">
      <c r="A742" s="9"/>
      <c r="B742" s="31"/>
      <c r="C742" s="9"/>
      <c r="D742" s="31"/>
      <c r="E742" s="31"/>
      <c r="F742" s="31"/>
      <c r="G742" s="9"/>
      <c r="H742" s="9"/>
      <c r="I742" s="9"/>
      <c r="J742" s="9"/>
      <c r="K742" s="9"/>
    </row>
    <row r="743" spans="1:11" x14ac:dyDescent="0.25">
      <c r="A743" s="9"/>
      <c r="B743" s="31"/>
      <c r="C743" s="9"/>
      <c r="D743" s="31"/>
      <c r="E743" s="31"/>
      <c r="F743" s="31"/>
      <c r="G743" s="9"/>
      <c r="H743" s="9"/>
      <c r="I743" s="9"/>
      <c r="J743" s="9"/>
      <c r="K743" s="9"/>
    </row>
    <row r="744" spans="1:11" x14ac:dyDescent="0.25">
      <c r="A744" s="9"/>
      <c r="B744" s="31"/>
      <c r="C744" s="9"/>
      <c r="D744" s="31"/>
      <c r="E744" s="31"/>
      <c r="F744" s="31"/>
      <c r="G744" s="9"/>
      <c r="H744" s="9"/>
      <c r="I744" s="9"/>
      <c r="J744" s="9"/>
      <c r="K744" s="9"/>
    </row>
    <row r="745" spans="1:11" x14ac:dyDescent="0.25">
      <c r="A745" s="9"/>
      <c r="B745" s="31"/>
      <c r="C745" s="9"/>
      <c r="D745" s="31"/>
      <c r="E745" s="31"/>
      <c r="F745" s="31"/>
      <c r="G745" s="9"/>
      <c r="H745" s="9"/>
      <c r="I745" s="9"/>
      <c r="J745" s="9"/>
      <c r="K745" s="9"/>
    </row>
    <row r="746" spans="1:11" x14ac:dyDescent="0.25">
      <c r="A746" s="9"/>
      <c r="B746" s="31"/>
      <c r="C746" s="9"/>
      <c r="D746" s="31"/>
      <c r="E746" s="31"/>
      <c r="F746" s="31"/>
      <c r="G746" s="9"/>
      <c r="H746" s="9"/>
      <c r="I746" s="9"/>
      <c r="J746" s="9"/>
      <c r="K746" s="9"/>
    </row>
    <row r="747" spans="1:11" x14ac:dyDescent="0.25">
      <c r="A747" s="9"/>
      <c r="B747" s="31"/>
      <c r="C747" s="9"/>
      <c r="D747" s="31"/>
      <c r="E747" s="31"/>
      <c r="F747" s="31"/>
      <c r="G747" s="9"/>
      <c r="H747" s="9"/>
      <c r="I747" s="9"/>
      <c r="J747" s="9"/>
      <c r="K747" s="9"/>
    </row>
    <row r="748" spans="1:11" x14ac:dyDescent="0.25">
      <c r="A748" s="9"/>
      <c r="B748" s="31"/>
      <c r="C748" s="9"/>
      <c r="D748" s="31"/>
      <c r="E748" s="31"/>
      <c r="F748" s="31"/>
      <c r="G748" s="9"/>
      <c r="H748" s="9"/>
      <c r="I748" s="9"/>
      <c r="J748" s="9"/>
      <c r="K748" s="9"/>
    </row>
    <row r="749" spans="1:11" x14ac:dyDescent="0.25">
      <c r="A749" s="9"/>
      <c r="B749" s="31"/>
      <c r="C749" s="9"/>
      <c r="D749" s="31"/>
      <c r="E749" s="31"/>
      <c r="F749" s="31"/>
      <c r="G749" s="9"/>
      <c r="H749" s="9"/>
      <c r="I749" s="9"/>
      <c r="J749" s="9"/>
      <c r="K749" s="9"/>
    </row>
    <row r="750" spans="1:11" x14ac:dyDescent="0.25">
      <c r="A750" s="9"/>
      <c r="B750" s="31"/>
      <c r="C750" s="9"/>
      <c r="D750" s="31"/>
      <c r="E750" s="31"/>
      <c r="F750" s="31"/>
      <c r="G750" s="9"/>
      <c r="H750" s="9"/>
      <c r="I750" s="9"/>
      <c r="J750" s="9"/>
      <c r="K750" s="9"/>
    </row>
    <row r="751" spans="1:11" x14ac:dyDescent="0.25">
      <c r="A751" s="9"/>
      <c r="B751" s="31"/>
      <c r="C751" s="9"/>
      <c r="D751" s="31"/>
      <c r="E751" s="31"/>
      <c r="F751" s="31"/>
      <c r="G751" s="9"/>
      <c r="H751" s="9"/>
      <c r="I751" s="9"/>
      <c r="J751" s="9"/>
      <c r="K751" s="9"/>
    </row>
    <row r="752" spans="1:11" x14ac:dyDescent="0.25">
      <c r="A752" s="9"/>
      <c r="B752" s="31"/>
      <c r="C752" s="9"/>
      <c r="D752" s="31"/>
      <c r="E752" s="31"/>
      <c r="F752" s="31"/>
      <c r="G752" s="9"/>
      <c r="H752" s="9"/>
      <c r="I752" s="9"/>
      <c r="J752" s="9"/>
      <c r="K752" s="9"/>
    </row>
    <row r="753" spans="1:11" x14ac:dyDescent="0.25">
      <c r="A753" s="9"/>
      <c r="B753" s="31"/>
      <c r="C753" s="9"/>
      <c r="D753" s="31"/>
      <c r="E753" s="31"/>
      <c r="F753" s="31"/>
      <c r="G753" s="9"/>
      <c r="H753" s="9"/>
      <c r="I753" s="9"/>
      <c r="J753" s="9"/>
      <c r="K753" s="9"/>
    </row>
  </sheetData>
  <mergeCells count="18">
    <mergeCell ref="N542:N543"/>
    <mergeCell ref="O542:O543"/>
    <mergeCell ref="P542:P543"/>
    <mergeCell ref="Q542:Q543"/>
    <mergeCell ref="R542:R543"/>
    <mergeCell ref="O4:O5"/>
    <mergeCell ref="B542:B543"/>
    <mergeCell ref="C542:C543"/>
    <mergeCell ref="D542:D543"/>
    <mergeCell ref="E542:E543"/>
    <mergeCell ref="F542:F543"/>
    <mergeCell ref="G542:G543"/>
    <mergeCell ref="H542:H543"/>
    <mergeCell ref="I542:I543"/>
    <mergeCell ref="J542:J543"/>
    <mergeCell ref="K542:K543"/>
    <mergeCell ref="L542:L543"/>
    <mergeCell ref="M542:M5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AB53A-5902-4B8A-8D20-BFB3D90C373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Universite Laval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Deschenes</dc:creator>
  <cp:lastModifiedBy>Claire Deschenes</cp:lastModifiedBy>
  <dcterms:created xsi:type="dcterms:W3CDTF">2022-01-22T20:16:20Z</dcterms:created>
  <dcterms:modified xsi:type="dcterms:W3CDTF">2023-10-15T15:40:33Z</dcterms:modified>
</cp:coreProperties>
</file>