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LDES\Documents\A-CIWES-ICFIS (INWES-ERI)\BOOK ICWES\BOOK DRAFT\CLAIRE TEXTS AND ANALYSIS\Excel finaux avec # abstracts S&amp;T\"/>
    </mc:Choice>
  </mc:AlternateContent>
  <xr:revisionPtr revIDLastSave="0" documentId="13_ncr:1_{A520AA58-902B-4476-B7BF-A18CAFF0F920}" xr6:coauthVersionLast="36" xr6:coauthVersionMax="36" xr10:uidLastSave="{00000000-0000-0000-0000-000000000000}"/>
  <bookViews>
    <workbookView xWindow="-120" yWindow="-120" windowWidth="20730" windowHeight="11160" xr2:uid="{1C89BD8E-7A2F-4BCD-BBEB-A9A9BD765C5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6" i="1" l="1"/>
  <c r="D88" i="1" l="1"/>
  <c r="M88" i="1" l="1"/>
  <c r="M94" i="1"/>
  <c r="M93" i="1"/>
  <c r="M92" i="1"/>
  <c r="M91" i="1"/>
  <c r="M90" i="1"/>
  <c r="M89" i="1"/>
  <c r="M87" i="1"/>
  <c r="J90" i="1"/>
  <c r="J89" i="1"/>
  <c r="J88" i="1"/>
  <c r="J87" i="1"/>
  <c r="C88" i="1" l="1"/>
  <c r="B88" i="1" l="1"/>
</calcChain>
</file>

<file path=xl/sharedStrings.xml><?xml version="1.0" encoding="utf-8"?>
<sst xmlns="http://schemas.openxmlformats.org/spreadsheetml/2006/main" count="498" uniqueCount="314">
  <si>
    <t>Session</t>
  </si>
  <si>
    <t>Nb papers</t>
  </si>
  <si>
    <t>Session and panel titles</t>
  </si>
  <si>
    <t>Papers</t>
  </si>
  <si>
    <t>Last name</t>
  </si>
  <si>
    <t>First name</t>
  </si>
  <si>
    <t>m/f</t>
  </si>
  <si>
    <t>Region</t>
  </si>
  <si>
    <t>Country</t>
  </si>
  <si>
    <t>Engineering/Physics</t>
  </si>
  <si>
    <t>Background Radiation Measurement by Gamma Spectroscopy of Soil Samples</t>
  </si>
  <si>
    <t>Andam</t>
  </si>
  <si>
    <t>Aba Bentil</t>
  </si>
  <si>
    <t>Ghana</t>
  </si>
  <si>
    <t>Amponsah</t>
  </si>
  <si>
    <t>Y.</t>
  </si>
  <si>
    <t>Eric C.K.</t>
  </si>
  <si>
    <t>Addison</t>
  </si>
  <si>
    <t>f</t>
  </si>
  <si>
    <t>Flooding and Erosion Control Problems in a Developing Country : A Case Study of Benin City, Nigeria</t>
  </si>
  <si>
    <t>Idahosa-Aghedo</t>
  </si>
  <si>
    <t>Osadamwenyi I.</t>
  </si>
  <si>
    <t>Nigeria</t>
  </si>
  <si>
    <t>Radon Measurement as Index of Natural Background Radiation in Ghana</t>
  </si>
  <si>
    <t>m</t>
  </si>
  <si>
    <t>Advanced Reverse Osmosis Based Water Desalination</t>
  </si>
  <si>
    <t>Djokic</t>
  </si>
  <si>
    <t>Tamara</t>
  </si>
  <si>
    <t>Van Driest</t>
  </si>
  <si>
    <t>Richard</t>
  </si>
  <si>
    <t>Keith</t>
  </si>
  <si>
    <t>Scott</t>
  </si>
  <si>
    <t>Climate change</t>
  </si>
  <si>
    <t>Renewable Energy and the Empowerment of Women in Nigeria</t>
  </si>
  <si>
    <t>Maduka</t>
  </si>
  <si>
    <t>Joanna O.</t>
  </si>
  <si>
    <t>The Moderating Role of the Oceans in Climate Change</t>
  </si>
  <si>
    <t>Topliss</t>
  </si>
  <si>
    <t>Barbara</t>
  </si>
  <si>
    <t>Sherry</t>
  </si>
  <si>
    <t>Niven</t>
  </si>
  <si>
    <t>The Implementation of the Kyoto Protocol: International Climate Change Policies in Latin America</t>
  </si>
  <si>
    <t>Solis</t>
  </si>
  <si>
    <t>Karla</t>
  </si>
  <si>
    <t>K.</t>
  </si>
  <si>
    <t>Begg</t>
  </si>
  <si>
    <t>Robins</t>
  </si>
  <si>
    <t>A.</t>
  </si>
  <si>
    <t>S.</t>
  </si>
  <si>
    <t>Veeraraghavan</t>
  </si>
  <si>
    <t>Cooke</t>
  </si>
  <si>
    <t>Elizabeth</t>
  </si>
  <si>
    <t>The Role of Nuclear Power in Combating Climate Change</t>
  </si>
  <si>
    <t>UK</t>
  </si>
  <si>
    <t>Chemistry/Biology</t>
  </si>
  <si>
    <t>Practical Methods for the Management and Disposal of Small Quantities of Hazardous Chemicals for the 21st Century</t>
  </si>
  <si>
    <t>Armour</t>
  </si>
  <si>
    <t>Margaret-Ann</t>
  </si>
  <si>
    <t>Klemm</t>
  </si>
  <si>
    <t>Roger</t>
  </si>
  <si>
    <t>Asya</t>
  </si>
  <si>
    <t>Linetsky</t>
  </si>
  <si>
    <t>Chang</t>
  </si>
  <si>
    <t>Mui</t>
  </si>
  <si>
    <t>Donna</t>
  </si>
  <si>
    <t>Ashick</t>
  </si>
  <si>
    <t>First Haldor Topsoe WSA Plant in North America is Commissioned</t>
  </si>
  <si>
    <t>Laplante</t>
  </si>
  <si>
    <t>Marie</t>
  </si>
  <si>
    <t>1A</t>
  </si>
  <si>
    <t>USA</t>
  </si>
  <si>
    <t>Chemical Volcano</t>
  </si>
  <si>
    <t>Aina</t>
  </si>
  <si>
    <t>Stephen Olubenga</t>
  </si>
  <si>
    <t>Chimeric Lectins: An Approach for the Construction of Lectins Having Unique CarbohyDrate Specificities</t>
  </si>
  <si>
    <t>Konami</t>
  </si>
  <si>
    <t>Yukiko</t>
  </si>
  <si>
    <t>Kazuo</t>
  </si>
  <si>
    <t>Yamamoto</t>
  </si>
  <si>
    <t>Japan</t>
  </si>
  <si>
    <t>Information Technology</t>
  </si>
  <si>
    <t>UMA Project Collaborator: Discovering the Opportunities of Managing Projects Online</t>
  </si>
  <si>
    <t>Latham</t>
  </si>
  <si>
    <t>Marg</t>
  </si>
  <si>
    <t>Code Generation for Digital Communication Algorithms on Application-Specific Processors</t>
  </si>
  <si>
    <t>Habib</t>
  </si>
  <si>
    <t>Durdana</t>
  </si>
  <si>
    <t>Khan</t>
  </si>
  <si>
    <t>Shoab Ahmed</t>
  </si>
  <si>
    <t>Sohail</t>
  </si>
  <si>
    <t>Sadiq</t>
  </si>
  <si>
    <t>Pakistan</t>
  </si>
  <si>
    <t>Moyra</t>
  </si>
  <si>
    <t>McDill</t>
  </si>
  <si>
    <t>Developing and Maintaining a Large FEA Research Code</t>
  </si>
  <si>
    <t>Genetic Algorithms as Self Organizing Methods Applied to Digital Systems Design</t>
  </si>
  <si>
    <t>Whapshott</t>
  </si>
  <si>
    <t>Grazyna F.</t>
  </si>
  <si>
    <t>H</t>
  </si>
  <si>
    <t>Canada</t>
  </si>
  <si>
    <t>Technology and Health</t>
  </si>
  <si>
    <t>Clinical Gait Analysis</t>
  </si>
  <si>
    <t>Chester</t>
  </si>
  <si>
    <t>Victoria</t>
  </si>
  <si>
    <t>Edmund</t>
  </si>
  <si>
    <t>Biden</t>
  </si>
  <si>
    <t>The Role of Human Factors Engineering in Establishing Occupational Fitness Standards</t>
  </si>
  <si>
    <t>Kuruganti</t>
  </si>
  <si>
    <t>Usha</t>
  </si>
  <si>
    <t>Jeremy</t>
  </si>
  <si>
    <t>Rickards</t>
  </si>
  <si>
    <t>Identification of Predictive Models for Treatment of Neutropenia in Post - chemotherapy Cancer Patients</t>
  </si>
  <si>
    <t>James</t>
  </si>
  <si>
    <t>Taylor</t>
  </si>
  <si>
    <t>Frize</t>
  </si>
  <si>
    <t>Monique</t>
  </si>
  <si>
    <t>Marie-Frances</t>
  </si>
  <si>
    <t>Scully</t>
  </si>
  <si>
    <t>Women and Health</t>
  </si>
  <si>
    <t>Protection of the Health of Women Occupationally Exposed to Unfavorable Ecological Factors is a National Task in Russia</t>
  </si>
  <si>
    <t>Nechitailo</t>
  </si>
  <si>
    <t>Galina</t>
  </si>
  <si>
    <t>Russia</t>
  </si>
  <si>
    <t>An Epidemiological Study on the Health Status of Sawmillers in Benin City, Nigeria</t>
  </si>
  <si>
    <t>Okojie</t>
  </si>
  <si>
    <t>Obehi</t>
  </si>
  <si>
    <t>Psychological Disorder and Job Satisfaction Among Nurses at a Teaching Hospital in Nigeria</t>
  </si>
  <si>
    <t>Ofili</t>
  </si>
  <si>
    <t>Antoinette</t>
  </si>
  <si>
    <t>Ogbeide</t>
  </si>
  <si>
    <t>Osafu</t>
  </si>
  <si>
    <t>Clementina</t>
  </si>
  <si>
    <t>Isah Essy</t>
  </si>
  <si>
    <t>Asuzu</t>
  </si>
  <si>
    <t>Michael C.</t>
  </si>
  <si>
    <t>sessions</t>
  </si>
  <si>
    <t>papers</t>
  </si>
  <si>
    <t>speakers</t>
  </si>
  <si>
    <t>?</t>
  </si>
  <si>
    <t>Nb abstract only</t>
  </si>
  <si>
    <t>Nb missing</t>
  </si>
  <si>
    <t>Refs paper</t>
  </si>
  <si>
    <t>Refs abstract</t>
  </si>
  <si>
    <t>685-688</t>
  </si>
  <si>
    <t>318-325</t>
  </si>
  <si>
    <t>n/a</t>
  </si>
  <si>
    <t>424-430</t>
  </si>
  <si>
    <t>470-475</t>
  </si>
  <si>
    <t>1080-1085</t>
  </si>
  <si>
    <t>601-604</t>
  </si>
  <si>
    <t>184-188</t>
  </si>
  <si>
    <t>819-824</t>
  </si>
  <si>
    <t>494-495</t>
  </si>
  <si>
    <t>756-760</t>
  </si>
  <si>
    <t>617-621</t>
  </si>
  <si>
    <t>1032-1035</t>
  </si>
  <si>
    <t>209-213</t>
  </si>
  <si>
    <t>362-365</t>
  </si>
  <si>
    <t>850-854</t>
  </si>
  <si>
    <t>1086-1090</t>
  </si>
  <si>
    <t>712-716</t>
  </si>
  <si>
    <t>258-260</t>
  </si>
  <si>
    <t>706-711</t>
  </si>
  <si>
    <t>607-611</t>
  </si>
  <si>
    <t>Phytoplankton Cultivation in Different Substrates</t>
  </si>
  <si>
    <t>Kadiri</t>
  </si>
  <si>
    <t>O.M.</t>
  </si>
  <si>
    <t>Emmanuel</t>
  </si>
  <si>
    <t>D.</t>
  </si>
  <si>
    <t>Benin</t>
  </si>
  <si>
    <t>414-423</t>
  </si>
  <si>
    <t>Larval Stages of Brachylaima fuscatum in the Terrestrial Snail Limicolaria aurora from Southern Nigeria</t>
  </si>
  <si>
    <t>Effect of Storage on the Ascorbic Acid Content of Plantain (Musa Paradisiaca) Under Three Storage Conditions Using Different Assay Techniques</t>
  </si>
  <si>
    <t>Awharitoma</t>
  </si>
  <si>
    <t>Agnes O.</t>
  </si>
  <si>
    <t>Okaka</t>
  </si>
  <si>
    <t>C.E.</t>
  </si>
  <si>
    <t>Obaze</t>
  </si>
  <si>
    <t>S.E.</t>
  </si>
  <si>
    <t>Agoreyo</t>
  </si>
  <si>
    <t>Blessing</t>
  </si>
  <si>
    <t>P.A.P.</t>
  </si>
  <si>
    <t>Aweh</t>
  </si>
  <si>
    <t>An Assessment of the Seismic Vulnerability of Buildings in Accra</t>
  </si>
  <si>
    <t>Paulina Ekua</t>
  </si>
  <si>
    <t>Seismic Hazard Assessment in Ghana</t>
  </si>
  <si>
    <t>Bou-Chedid</t>
  </si>
  <si>
    <t>Carlien</t>
  </si>
  <si>
    <t>A Fast Summary Based Algorithm for Clustering Large Categorical Databases</t>
  </si>
  <si>
    <t>Dutta</t>
  </si>
  <si>
    <t>Malayananda</t>
  </si>
  <si>
    <t>India</t>
  </si>
  <si>
    <t>Mahanta</t>
  </si>
  <si>
    <t>Anjata Kakoti</t>
  </si>
  <si>
    <t>The Influence of the Accident of Chernobyl-4 Reactor on Ecology and Health of the People in Armenia and European Part of NIS</t>
  </si>
  <si>
    <t>Identifying Indigenous Health Technologies Used by Women in a Rural Community in Nigeria on the Cord Stumps of Newborns: A Decrease in Cord Infections and Neonatal Tetanus?</t>
  </si>
  <si>
    <t>Infant Milk Formulae In The Nigerian Market: How Safe are They?</t>
  </si>
  <si>
    <t>Danagulyan</t>
  </si>
  <si>
    <t>Alita</t>
  </si>
  <si>
    <t>Armenia</t>
  </si>
  <si>
    <t>Ifeyinwa Flossy</t>
  </si>
  <si>
    <t>Obuekwe</t>
  </si>
  <si>
    <t>496-506</t>
  </si>
  <si>
    <t>577-581</t>
  </si>
  <si>
    <t>594-600</t>
  </si>
  <si>
    <t>743-748</t>
  </si>
  <si>
    <t>786-791</t>
  </si>
  <si>
    <t>1010-1014</t>
  </si>
  <si>
    <t>1036-1040</t>
  </si>
  <si>
    <t>1049-1054</t>
  </si>
  <si>
    <t>Interaction of Spatial Solitons in a Photorefractive Crystal</t>
  </si>
  <si>
    <t>Frolova</t>
  </si>
  <si>
    <t>Marina N.</t>
  </si>
  <si>
    <t>Borodin</t>
  </si>
  <si>
    <t>Shandarov</t>
  </si>
  <si>
    <t>Stanislav M.</t>
  </si>
  <si>
    <t>Maxim V.</t>
  </si>
  <si>
    <t>1306-1307</t>
  </si>
  <si>
    <t>Agriculture in Developing Countries</t>
  </si>
  <si>
    <t>Jatropha Oil as a Diesel Substitute for Women in Food Processing in Africa</t>
  </si>
  <si>
    <t>Oti-Boateng</t>
  </si>
  <si>
    <t>Peggy</t>
  </si>
  <si>
    <t>1015-1018</t>
  </si>
  <si>
    <t>Donkor</t>
  </si>
  <si>
    <t>Peter</t>
  </si>
  <si>
    <t>Gender and Work In the Herding Community</t>
  </si>
  <si>
    <t>Batmunkh</t>
  </si>
  <si>
    <t>L.</t>
  </si>
  <si>
    <t>Mongolia</t>
  </si>
  <si>
    <t>310-312</t>
  </si>
  <si>
    <t>Comparative Analysis of the Effects of Smoking with Indigenous Full Drum Smoking Kiln with Improved Chorkor and Altona Smoking Kilns</t>
  </si>
  <si>
    <t>Odiko</t>
  </si>
  <si>
    <t>A.E.</t>
  </si>
  <si>
    <t>1165-1168</t>
  </si>
  <si>
    <t>Abolagba</t>
  </si>
  <si>
    <t>O.J.</t>
  </si>
  <si>
    <t>Women Cooperative Societies and Acess to Productive Ressources in Three Local Government Areas of Edo State, Nigeria</t>
  </si>
  <si>
    <t>Alufohai</t>
  </si>
  <si>
    <t>G.O.</t>
  </si>
  <si>
    <t>507-512</t>
  </si>
  <si>
    <t>Ilavbarhe</t>
  </si>
  <si>
    <t>K.O.</t>
  </si>
  <si>
    <t>Cocoa Husk, Corn Cobs and Cassava Peels: Useful Farm Wastes for Growing Oyster Mushrooms by Rural Women</t>
  </si>
  <si>
    <t>Dzobefia</t>
  </si>
  <si>
    <t>Victoria P.</t>
  </si>
  <si>
    <t>1132-1138</t>
  </si>
  <si>
    <t>Owusu-Boateng</t>
  </si>
  <si>
    <t>Godfred</t>
  </si>
  <si>
    <t>Dordoe</t>
  </si>
  <si>
    <t>Edwin</t>
  </si>
  <si>
    <t>Afenyo</t>
  </si>
  <si>
    <t>Bright</t>
  </si>
  <si>
    <t>Development and Evaluation of a Semi-Permeable Membrane, Chitosan, for Retention of Quality and Extension of Storage and Shelflife of Tomato, Eggplant and Okra</t>
  </si>
  <si>
    <t>Tetteh</t>
  </si>
  <si>
    <t>Antonia</t>
  </si>
  <si>
    <t>513-517</t>
  </si>
  <si>
    <t>Ellis</t>
  </si>
  <si>
    <t>W.O.</t>
  </si>
  <si>
    <t>Simpson</t>
  </si>
  <si>
    <t>B.K.</t>
  </si>
  <si>
    <t>Sustainable Development</t>
  </si>
  <si>
    <t>Value Addition and its Impact on Biodiversity Conservation: the Case of Jachie Women’s Group</t>
  </si>
  <si>
    <t>Oduro</t>
  </si>
  <si>
    <t>Ibok</t>
  </si>
  <si>
    <t>383-387</t>
  </si>
  <si>
    <t>W.</t>
  </si>
  <si>
    <t>Preparation and Implementation of Country/Provincial Water and Sanitation Programs</t>
  </si>
  <si>
    <t>Engmann</t>
  </si>
  <si>
    <t>Charlotte A.</t>
  </si>
  <si>
    <t>776-781</t>
  </si>
  <si>
    <t>Women and Technology: Women Installing Solar Systems in Uganda</t>
  </si>
  <si>
    <t>Birabwa</t>
  </si>
  <si>
    <t>Wilbrod</t>
  </si>
  <si>
    <t>Uganda</t>
  </si>
  <si>
    <t>189-192</t>
  </si>
  <si>
    <t>Technology’s Impact on Women: Some Cases of Women Engineers in the Democratic Republic of Congo</t>
  </si>
  <si>
    <t>Maboto Djuma</t>
  </si>
  <si>
    <t>Astrid</t>
  </si>
  <si>
    <t>Congo</t>
  </si>
  <si>
    <t>406-409</t>
  </si>
  <si>
    <t>Gender Synthesis in Sustainable Technology Adoption</t>
  </si>
  <si>
    <t>Ekop</t>
  </si>
  <si>
    <t>Mercy O.</t>
  </si>
  <si>
    <t>453-456</t>
  </si>
  <si>
    <t>Nb papers proceeding</t>
  </si>
  <si>
    <t>1A. USA</t>
  </si>
  <si>
    <t>1B. Canada</t>
  </si>
  <si>
    <t>2. Latin America (incl. South and Central America, Caribbean, Mexico)</t>
  </si>
  <si>
    <t>3. Western Europe (incl. Turkey)</t>
  </si>
  <si>
    <t>4. Eastern Europe (incl. Russia)</t>
  </si>
  <si>
    <t>5. French-speaking Africa</t>
  </si>
  <si>
    <t>6. English-speaking Africa</t>
  </si>
  <si>
    <t>7. Middle East and North Africa (incl. Israel)</t>
  </si>
  <si>
    <t>8. Central Asia (incl. India, Pakistan, Nepal)</t>
  </si>
  <si>
    <t>9. Southeast Asia</t>
  </si>
  <si>
    <t>10. Far East Asia</t>
  </si>
  <si>
    <t>11. United Kingdom, Australia and New Zealand</t>
  </si>
  <si>
    <t>H. Host country (will replace region code when applicable)</t>
  </si>
  <si>
    <t>Topics CLAIRE</t>
  </si>
  <si>
    <t>physics</t>
  </si>
  <si>
    <t>water</t>
  </si>
  <si>
    <t>shelter</t>
  </si>
  <si>
    <t>climate change</t>
  </si>
  <si>
    <t>biology / chimistry</t>
  </si>
  <si>
    <t>information technology</t>
  </si>
  <si>
    <t>health</t>
  </si>
  <si>
    <t>envi</t>
  </si>
  <si>
    <t>enegy</t>
  </si>
  <si>
    <t>womens' role</t>
  </si>
  <si>
    <t>energy</t>
  </si>
  <si>
    <t>agriculture</t>
  </si>
  <si>
    <t>food</t>
  </si>
  <si>
    <t>1 Congo, 2 Bénin</t>
  </si>
  <si>
    <t>in red, corrction 2023-10-10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</si>
</sst>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theme="6"/>
      </left>
      <right style="thin">
        <color theme="6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1" xfId="0" applyFont="1" applyBorder="1"/>
    <xf numFmtId="0" fontId="0" fillId="0" borderId="0" xfId="0" applyAlignment="1">
      <alignment horizontal="right"/>
    </xf>
    <xf numFmtId="0" fontId="1" fillId="2" borderId="0" xfId="0" applyFont="1" applyFill="1"/>
    <xf numFmtId="0" fontId="0" fillId="2" borderId="0" xfId="0" applyFill="1"/>
    <xf numFmtId="0" fontId="1" fillId="2" borderId="0" xfId="0" applyFont="1" applyFill="1" applyAlignment="1">
      <alignment horizontal="right"/>
    </xf>
    <xf numFmtId="0" fontId="0" fillId="0" borderId="2" xfId="0" applyBorder="1"/>
    <xf numFmtId="0" fontId="0" fillId="0" borderId="2" xfId="0" applyBorder="1" applyAlignment="1">
      <alignment horizontal="right"/>
    </xf>
    <xf numFmtId="0" fontId="1" fillId="0" borderId="0" xfId="0" applyFont="1"/>
    <xf numFmtId="0" fontId="0" fillId="0" borderId="0" xfId="0" applyBorder="1"/>
    <xf numFmtId="0" fontId="0" fillId="0" borderId="0" xfId="0" applyBorder="1" applyAlignment="1">
      <alignment horizontal="right"/>
    </xf>
    <xf numFmtId="0" fontId="1" fillId="0" borderId="0" xfId="0" applyFont="1" applyBorder="1"/>
    <xf numFmtId="0" fontId="0" fillId="3" borderId="0" xfId="0" applyFill="1"/>
    <xf numFmtId="0" fontId="0" fillId="3" borderId="0" xfId="0" applyFill="1" applyAlignment="1">
      <alignment horizontal="right"/>
    </xf>
    <xf numFmtId="0" fontId="0" fillId="3" borderId="0" xfId="0" applyFill="1" applyBorder="1"/>
    <xf numFmtId="0" fontId="0" fillId="3" borderId="2" xfId="0" applyFill="1" applyBorder="1"/>
    <xf numFmtId="0" fontId="0" fillId="4" borderId="0" xfId="0" applyFill="1"/>
    <xf numFmtId="0" fontId="2" fillId="2" borderId="0" xfId="0" applyFont="1" applyFill="1"/>
    <xf numFmtId="0" fontId="2" fillId="0" borderId="0" xfId="0" applyFont="1"/>
  </cellXfs>
  <cellStyles count="1">
    <cellStyle name="Normal" xfId="0" builtinId="0"/>
  </cellStyles>
  <dxfs count="3">
    <dxf>
      <border outline="0">
        <top style="thin">
          <color theme="6"/>
        </top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 outline="0">
        <left style="thin">
          <color theme="6"/>
        </left>
        <right style="thin">
          <color theme="6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B0C6DB6-DF3D-49FF-8C7E-7022B9075F1A}" name="Table1" displayName="Table1" ref="A1:O86" totalsRowCount="1" headerRowDxfId="2" headerRowBorderDxfId="1" tableBorderDxfId="0">
  <autoFilter ref="A1:O85" xr:uid="{32392842-34DC-451A-9966-CC537921AB61}"/>
  <tableColumns count="15">
    <tableColumn id="1" xr3:uid="{189EA075-D843-43E8-936B-EE6EB07FEBA1}" name="Session"/>
    <tableColumn id="2" xr3:uid="{8518228E-B6E4-426A-88FC-D05BE894BBE7}" name="Nb papers"/>
    <tableColumn id="12" xr3:uid="{D76DE993-FE1C-4F72-A607-24DEC29136B4}" name="Nb papers proceeding"/>
    <tableColumn id="11" xr3:uid="{FB23D12B-0761-47F3-80A6-D7FF982B181D}" name="Nb abstract only"/>
    <tableColumn id="10" xr3:uid="{AD5B13E5-3F68-4F85-8D13-A5AB18216F8D}" name="Nb missing"/>
    <tableColumn id="3" xr3:uid="{985E72A7-A0FF-440C-9CD2-2376155402D4}" name="Session and panel titles"/>
    <tableColumn id="15" xr3:uid="{46858714-9C5A-4B90-99D4-B677CB2F01B6}" name="Topics CLAIRE" totalsRowFunction="custom">
      <totalsRowFormula>COUNTA(G2:G83)</totalsRowFormula>
    </tableColumn>
    <tableColumn id="4" xr3:uid="{904CE10E-4C6F-4FB7-B971-210341D3EB9F}" name="Papers"/>
    <tableColumn id="5" xr3:uid="{4F8C5C00-3B55-4FEC-A284-F2DC11AEAAB1}" name="Last name"/>
    <tableColumn id="6" xr3:uid="{A1BE14C0-F44D-4A8A-9F14-742A77C7EBCB}" name="First name"/>
    <tableColumn id="7" xr3:uid="{E756852B-66D5-4CAD-B589-78C99BE15E3A}" name="m/f"/>
    <tableColumn id="8" xr3:uid="{F5DFB540-F9D1-4512-AD02-3FE17658A71E}" name="Region"/>
    <tableColumn id="9" xr3:uid="{871424CB-FAEA-4868-9DDA-E2F247076B07}" name="Country"/>
    <tableColumn id="13" xr3:uid="{C681029A-8696-4B4F-B7D1-DCC7FD5134AD}" name="Refs paper"/>
    <tableColumn id="14" xr3:uid="{594190BC-A96C-4A6C-B1BB-A4246F0F40CB}" name="Refs abstract"/>
  </tableColumns>
  <tableStyleInfo name="TableStyleLight18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599413-75DC-4203-B207-0DE3B79960D0}">
  <dimension ref="A1:P100"/>
  <sheetViews>
    <sheetView tabSelected="1" topLeftCell="A54" zoomScale="80" zoomScaleNormal="80" workbookViewId="0">
      <selection activeCell="J97" sqref="J97"/>
    </sheetView>
  </sheetViews>
  <sheetFormatPr baseColWidth="10" defaultColWidth="9.140625" defaultRowHeight="15" x14ac:dyDescent="0.25"/>
  <cols>
    <col min="1" max="5" width="20.42578125" customWidth="1"/>
    <col min="6" max="7" width="26.28515625" customWidth="1"/>
    <col min="8" max="8" width="55.42578125" customWidth="1"/>
    <col min="9" max="9" width="15.5703125" bestFit="1" customWidth="1"/>
    <col min="10" max="10" width="17.7109375" bestFit="1" customWidth="1"/>
    <col min="13" max="13" width="10.28515625" bestFit="1" customWidth="1"/>
    <col min="14" max="15" width="17" customWidth="1"/>
  </cols>
  <sheetData>
    <row r="1" spans="1:15" x14ac:dyDescent="0.25">
      <c r="A1" s="1" t="s">
        <v>0</v>
      </c>
      <c r="B1" s="1" t="s">
        <v>1</v>
      </c>
      <c r="C1" s="1" t="s">
        <v>284</v>
      </c>
      <c r="D1" s="1" t="s">
        <v>139</v>
      </c>
      <c r="E1" s="1" t="s">
        <v>140</v>
      </c>
      <c r="F1" s="1" t="s">
        <v>2</v>
      </c>
      <c r="G1" s="1" t="s">
        <v>298</v>
      </c>
      <c r="H1" s="1" t="s">
        <v>3</v>
      </c>
      <c r="I1" s="1" t="s">
        <v>4</v>
      </c>
      <c r="J1" s="1" t="s">
        <v>5</v>
      </c>
      <c r="K1" s="1" t="s">
        <v>6</v>
      </c>
      <c r="L1" s="1" t="s">
        <v>7</v>
      </c>
      <c r="M1" s="1" t="s">
        <v>8</v>
      </c>
      <c r="N1" s="1" t="s">
        <v>141</v>
      </c>
      <c r="O1" s="1" t="s">
        <v>142</v>
      </c>
    </row>
    <row r="2" spans="1:15" x14ac:dyDescent="0.25">
      <c r="A2" s="8">
        <v>1</v>
      </c>
      <c r="B2">
        <v>7</v>
      </c>
      <c r="C2">
        <v>5</v>
      </c>
      <c r="D2">
        <v>0</v>
      </c>
      <c r="E2">
        <v>2</v>
      </c>
      <c r="F2" s="12" t="s">
        <v>9</v>
      </c>
      <c r="G2" s="12"/>
      <c r="H2" s="12" t="s">
        <v>10</v>
      </c>
      <c r="I2" s="12" t="s">
        <v>11</v>
      </c>
      <c r="J2" s="12" t="s">
        <v>12</v>
      </c>
      <c r="K2" s="12"/>
      <c r="L2" s="12">
        <v>6</v>
      </c>
      <c r="M2" s="12" t="s">
        <v>13</v>
      </c>
      <c r="N2" s="12" t="s">
        <v>145</v>
      </c>
      <c r="O2" s="12" t="s">
        <v>145</v>
      </c>
    </row>
    <row r="3" spans="1:15" x14ac:dyDescent="0.25">
      <c r="I3" t="s">
        <v>14</v>
      </c>
      <c r="J3" t="s">
        <v>15</v>
      </c>
      <c r="L3">
        <v>6</v>
      </c>
      <c r="M3" s="12" t="s">
        <v>13</v>
      </c>
    </row>
    <row r="4" spans="1:15" x14ac:dyDescent="0.25">
      <c r="I4" t="s">
        <v>17</v>
      </c>
      <c r="J4" t="s">
        <v>16</v>
      </c>
      <c r="K4" t="s">
        <v>24</v>
      </c>
      <c r="L4">
        <v>6</v>
      </c>
      <c r="M4" s="12" t="s">
        <v>13</v>
      </c>
    </row>
    <row r="5" spans="1:15" x14ac:dyDescent="0.25">
      <c r="G5" t="s">
        <v>300</v>
      </c>
      <c r="H5" t="s">
        <v>19</v>
      </c>
      <c r="I5" t="s">
        <v>20</v>
      </c>
      <c r="J5" t="s">
        <v>21</v>
      </c>
      <c r="L5">
        <v>6</v>
      </c>
      <c r="M5" s="12" t="s">
        <v>22</v>
      </c>
      <c r="N5" t="s">
        <v>143</v>
      </c>
    </row>
    <row r="6" spans="1:15" x14ac:dyDescent="0.25">
      <c r="G6" t="s">
        <v>301</v>
      </c>
      <c r="H6" t="s">
        <v>183</v>
      </c>
      <c r="I6" t="s">
        <v>186</v>
      </c>
      <c r="J6" t="s">
        <v>187</v>
      </c>
      <c r="L6">
        <v>6</v>
      </c>
      <c r="M6" s="12" t="s">
        <v>13</v>
      </c>
      <c r="N6" t="s">
        <v>205</v>
      </c>
    </row>
    <row r="7" spans="1:15" x14ac:dyDescent="0.25">
      <c r="G7" t="s">
        <v>302</v>
      </c>
      <c r="H7" t="s">
        <v>185</v>
      </c>
      <c r="I7" t="s">
        <v>14</v>
      </c>
      <c r="J7" t="s">
        <v>184</v>
      </c>
      <c r="K7" t="s">
        <v>18</v>
      </c>
      <c r="L7">
        <v>6</v>
      </c>
      <c r="M7" s="12" t="s">
        <v>13</v>
      </c>
      <c r="N7" t="s">
        <v>204</v>
      </c>
    </row>
    <row r="8" spans="1:15" x14ac:dyDescent="0.25">
      <c r="G8" t="s">
        <v>301</v>
      </c>
      <c r="H8" t="s">
        <v>23</v>
      </c>
      <c r="I8" t="s">
        <v>11</v>
      </c>
      <c r="J8" t="s">
        <v>12</v>
      </c>
      <c r="L8">
        <v>6</v>
      </c>
      <c r="M8" s="12" t="s">
        <v>13</v>
      </c>
      <c r="N8" t="s">
        <v>144</v>
      </c>
    </row>
    <row r="9" spans="1:15" x14ac:dyDescent="0.25">
      <c r="A9" s="9"/>
      <c r="B9" s="9"/>
      <c r="C9" s="9"/>
      <c r="D9" s="9"/>
      <c r="E9" s="9"/>
      <c r="F9" s="9"/>
      <c r="G9" s="9"/>
      <c r="H9" s="9"/>
      <c r="I9" s="9" t="s">
        <v>17</v>
      </c>
      <c r="J9" s="9" t="s">
        <v>16</v>
      </c>
      <c r="K9" s="9" t="s">
        <v>24</v>
      </c>
      <c r="L9" s="9">
        <v>6</v>
      </c>
      <c r="M9" s="14" t="s">
        <v>13</v>
      </c>
      <c r="N9" s="9"/>
      <c r="O9" s="9"/>
    </row>
    <row r="10" spans="1:15" x14ac:dyDescent="0.25">
      <c r="G10" t="s">
        <v>299</v>
      </c>
      <c r="H10" t="s">
        <v>210</v>
      </c>
      <c r="I10" t="s">
        <v>211</v>
      </c>
      <c r="J10" t="s">
        <v>212</v>
      </c>
      <c r="K10" t="s">
        <v>18</v>
      </c>
      <c r="L10">
        <v>4</v>
      </c>
      <c r="M10" t="s">
        <v>122</v>
      </c>
      <c r="N10" t="s">
        <v>217</v>
      </c>
    </row>
    <row r="11" spans="1:15" x14ac:dyDescent="0.25">
      <c r="I11" t="s">
        <v>213</v>
      </c>
      <c r="J11" t="s">
        <v>216</v>
      </c>
      <c r="K11" t="s">
        <v>24</v>
      </c>
      <c r="L11">
        <v>4</v>
      </c>
      <c r="M11" t="s">
        <v>122</v>
      </c>
    </row>
    <row r="12" spans="1:15" x14ac:dyDescent="0.25">
      <c r="I12" t="s">
        <v>214</v>
      </c>
      <c r="J12" t="s">
        <v>215</v>
      </c>
      <c r="K12" t="s">
        <v>24</v>
      </c>
      <c r="L12">
        <v>4</v>
      </c>
      <c r="M12" t="s">
        <v>122</v>
      </c>
    </row>
    <row r="13" spans="1:15" x14ac:dyDescent="0.25">
      <c r="H13" s="12" t="s">
        <v>25</v>
      </c>
      <c r="I13" s="12" t="s">
        <v>26</v>
      </c>
      <c r="J13" s="12" t="s">
        <v>27</v>
      </c>
      <c r="K13" s="12" t="s">
        <v>18</v>
      </c>
      <c r="L13" s="13" t="s">
        <v>98</v>
      </c>
      <c r="M13" s="12" t="s">
        <v>99</v>
      </c>
      <c r="N13" s="12" t="s">
        <v>145</v>
      </c>
      <c r="O13" s="12" t="s">
        <v>145</v>
      </c>
    </row>
    <row r="14" spans="1:15" x14ac:dyDescent="0.25">
      <c r="I14" t="s">
        <v>28</v>
      </c>
      <c r="J14" t="s">
        <v>29</v>
      </c>
      <c r="K14" t="s">
        <v>24</v>
      </c>
      <c r="L14" s="2" t="s">
        <v>98</v>
      </c>
      <c r="M14" t="s">
        <v>99</v>
      </c>
    </row>
    <row r="15" spans="1:15" x14ac:dyDescent="0.25">
      <c r="A15" s="6"/>
      <c r="B15" s="6"/>
      <c r="C15" s="6"/>
      <c r="D15" s="6"/>
      <c r="E15" s="6"/>
      <c r="F15" s="6"/>
      <c r="G15" s="6"/>
      <c r="H15" s="6"/>
      <c r="I15" s="6" t="s">
        <v>31</v>
      </c>
      <c r="J15" s="6" t="s">
        <v>30</v>
      </c>
      <c r="K15" s="6" t="s">
        <v>24</v>
      </c>
      <c r="L15" s="7" t="s">
        <v>98</v>
      </c>
      <c r="M15" s="6" t="s">
        <v>99</v>
      </c>
      <c r="N15" s="6"/>
      <c r="O15" s="6"/>
    </row>
    <row r="16" spans="1:15" x14ac:dyDescent="0.25">
      <c r="A16" s="8">
        <v>2</v>
      </c>
      <c r="B16">
        <v>4</v>
      </c>
      <c r="C16">
        <v>4</v>
      </c>
      <c r="D16">
        <v>0</v>
      </c>
      <c r="E16">
        <v>0</v>
      </c>
      <c r="F16" t="s">
        <v>32</v>
      </c>
      <c r="G16" t="s">
        <v>302</v>
      </c>
      <c r="H16" t="s">
        <v>33</v>
      </c>
      <c r="I16" t="s">
        <v>34</v>
      </c>
      <c r="J16" t="s">
        <v>35</v>
      </c>
      <c r="K16" t="s">
        <v>18</v>
      </c>
      <c r="L16">
        <v>6</v>
      </c>
      <c r="M16" s="12" t="s">
        <v>22</v>
      </c>
      <c r="N16" t="s">
        <v>146</v>
      </c>
    </row>
    <row r="17" spans="1:15" x14ac:dyDescent="0.25">
      <c r="G17" t="s">
        <v>302</v>
      </c>
      <c r="H17" t="s">
        <v>36</v>
      </c>
      <c r="I17" t="s">
        <v>37</v>
      </c>
      <c r="J17" t="s">
        <v>38</v>
      </c>
      <c r="K17" t="s">
        <v>18</v>
      </c>
      <c r="L17" s="2" t="s">
        <v>98</v>
      </c>
      <c r="M17" t="s">
        <v>99</v>
      </c>
      <c r="N17" t="s">
        <v>147</v>
      </c>
    </row>
    <row r="18" spans="1:15" x14ac:dyDescent="0.25">
      <c r="I18" t="s">
        <v>40</v>
      </c>
      <c r="J18" t="s">
        <v>39</v>
      </c>
      <c r="L18" s="2" t="s">
        <v>98</v>
      </c>
      <c r="M18" t="s">
        <v>99</v>
      </c>
    </row>
    <row r="19" spans="1:15" x14ac:dyDescent="0.25">
      <c r="G19" t="s">
        <v>302</v>
      </c>
      <c r="H19" t="s">
        <v>41</v>
      </c>
      <c r="I19" t="s">
        <v>42</v>
      </c>
      <c r="J19" t="s">
        <v>43</v>
      </c>
      <c r="K19" t="s">
        <v>18</v>
      </c>
      <c r="L19">
        <v>11</v>
      </c>
      <c r="M19" t="s">
        <v>53</v>
      </c>
      <c r="N19" t="s">
        <v>148</v>
      </c>
    </row>
    <row r="20" spans="1:15" x14ac:dyDescent="0.25">
      <c r="I20" t="s">
        <v>45</v>
      </c>
      <c r="J20" t="s">
        <v>44</v>
      </c>
      <c r="L20">
        <v>11</v>
      </c>
      <c r="M20" t="s">
        <v>53</v>
      </c>
    </row>
    <row r="21" spans="1:15" x14ac:dyDescent="0.25">
      <c r="I21" t="s">
        <v>46</v>
      </c>
      <c r="J21" t="s">
        <v>47</v>
      </c>
      <c r="L21">
        <v>11</v>
      </c>
      <c r="M21" t="s">
        <v>53</v>
      </c>
    </row>
    <row r="22" spans="1:15" x14ac:dyDescent="0.25">
      <c r="I22" t="s">
        <v>49</v>
      </c>
      <c r="J22" t="s">
        <v>48</v>
      </c>
      <c r="L22">
        <v>11</v>
      </c>
      <c r="M22" t="s">
        <v>53</v>
      </c>
    </row>
    <row r="23" spans="1:15" x14ac:dyDescent="0.25">
      <c r="A23" s="6"/>
      <c r="B23" s="6"/>
      <c r="C23" s="6"/>
      <c r="D23" s="6"/>
      <c r="E23" s="6"/>
      <c r="F23" s="6"/>
      <c r="G23" s="6" t="s">
        <v>302</v>
      </c>
      <c r="H23" s="6" t="s">
        <v>52</v>
      </c>
      <c r="I23" s="6" t="s">
        <v>50</v>
      </c>
      <c r="J23" s="6" t="s">
        <v>51</v>
      </c>
      <c r="K23" s="6" t="s">
        <v>18</v>
      </c>
      <c r="L23" s="6">
        <v>11</v>
      </c>
      <c r="M23" s="6" t="s">
        <v>53</v>
      </c>
      <c r="N23" s="6" t="s">
        <v>149</v>
      </c>
      <c r="O23" s="6"/>
    </row>
    <row r="24" spans="1:15" x14ac:dyDescent="0.25">
      <c r="A24" s="11">
        <v>3</v>
      </c>
      <c r="B24" s="9">
        <v>7</v>
      </c>
      <c r="C24" s="9">
        <v>7</v>
      </c>
      <c r="D24" s="9">
        <v>0</v>
      </c>
      <c r="E24" s="9">
        <v>0</v>
      </c>
      <c r="F24" s="9" t="s">
        <v>54</v>
      </c>
      <c r="G24" s="9" t="s">
        <v>303</v>
      </c>
      <c r="H24" s="9" t="s">
        <v>55</v>
      </c>
      <c r="I24" s="9" t="s">
        <v>56</v>
      </c>
      <c r="J24" s="9" t="s">
        <v>57</v>
      </c>
      <c r="K24" s="9" t="s">
        <v>18</v>
      </c>
      <c r="L24" s="10" t="s">
        <v>98</v>
      </c>
      <c r="M24" s="9" t="s">
        <v>99</v>
      </c>
      <c r="N24" s="9" t="s">
        <v>150</v>
      </c>
      <c r="O24" s="9"/>
    </row>
    <row r="25" spans="1:15" x14ac:dyDescent="0.25">
      <c r="I25" t="s">
        <v>58</v>
      </c>
      <c r="J25" t="s">
        <v>59</v>
      </c>
      <c r="K25" t="s">
        <v>24</v>
      </c>
      <c r="L25" s="2" t="s">
        <v>98</v>
      </c>
      <c r="M25" t="s">
        <v>99</v>
      </c>
    </row>
    <row r="26" spans="1:15" x14ac:dyDescent="0.25">
      <c r="I26" t="s">
        <v>61</v>
      </c>
      <c r="J26" t="s">
        <v>60</v>
      </c>
      <c r="K26" t="s">
        <v>18</v>
      </c>
      <c r="L26" s="2" t="s">
        <v>98</v>
      </c>
      <c r="M26" t="s">
        <v>99</v>
      </c>
    </row>
    <row r="27" spans="1:15" x14ac:dyDescent="0.25">
      <c r="I27" t="s">
        <v>62</v>
      </c>
      <c r="J27" t="s">
        <v>63</v>
      </c>
      <c r="L27" s="2" t="s">
        <v>98</v>
      </c>
      <c r="M27" t="s">
        <v>99</v>
      </c>
    </row>
    <row r="28" spans="1:15" x14ac:dyDescent="0.25">
      <c r="I28" t="s">
        <v>65</v>
      </c>
      <c r="J28" t="s">
        <v>64</v>
      </c>
      <c r="K28" t="s">
        <v>18</v>
      </c>
      <c r="L28" s="2" t="s">
        <v>98</v>
      </c>
      <c r="M28" t="s">
        <v>99</v>
      </c>
    </row>
    <row r="29" spans="1:15" x14ac:dyDescent="0.25">
      <c r="G29" t="s">
        <v>303</v>
      </c>
      <c r="H29" t="s">
        <v>66</v>
      </c>
      <c r="I29" t="s">
        <v>67</v>
      </c>
      <c r="J29" t="s">
        <v>68</v>
      </c>
      <c r="K29" t="s">
        <v>18</v>
      </c>
      <c r="L29" s="2" t="s">
        <v>69</v>
      </c>
      <c r="M29" t="s">
        <v>70</v>
      </c>
      <c r="N29" t="s">
        <v>151</v>
      </c>
    </row>
    <row r="30" spans="1:15" x14ac:dyDescent="0.25">
      <c r="G30" t="s">
        <v>303</v>
      </c>
      <c r="H30" t="s">
        <v>71</v>
      </c>
      <c r="I30" t="s">
        <v>72</v>
      </c>
      <c r="J30" t="s">
        <v>73</v>
      </c>
      <c r="K30" t="s">
        <v>24</v>
      </c>
      <c r="L30">
        <v>6</v>
      </c>
      <c r="M30" s="12" t="s">
        <v>22</v>
      </c>
      <c r="N30" t="s">
        <v>152</v>
      </c>
    </row>
    <row r="31" spans="1:15" x14ac:dyDescent="0.25">
      <c r="G31" t="s">
        <v>303</v>
      </c>
      <c r="H31" t="s">
        <v>164</v>
      </c>
      <c r="I31" t="s">
        <v>165</v>
      </c>
      <c r="J31" t="s">
        <v>166</v>
      </c>
      <c r="L31">
        <v>5</v>
      </c>
      <c r="M31" s="16" t="s">
        <v>169</v>
      </c>
      <c r="N31" t="s">
        <v>170</v>
      </c>
    </row>
    <row r="32" spans="1:15" x14ac:dyDescent="0.25">
      <c r="I32" t="s">
        <v>167</v>
      </c>
      <c r="J32" t="s">
        <v>168</v>
      </c>
      <c r="L32">
        <v>5</v>
      </c>
      <c r="M32" s="16" t="s">
        <v>169</v>
      </c>
    </row>
    <row r="33" spans="1:15" x14ac:dyDescent="0.25">
      <c r="G33" t="s">
        <v>303</v>
      </c>
      <c r="H33" t="s">
        <v>171</v>
      </c>
      <c r="I33" t="s">
        <v>173</v>
      </c>
      <c r="J33" t="s">
        <v>174</v>
      </c>
      <c r="L33">
        <v>6</v>
      </c>
      <c r="M33" s="12" t="s">
        <v>22</v>
      </c>
      <c r="N33" t="s">
        <v>202</v>
      </c>
    </row>
    <row r="34" spans="1:15" x14ac:dyDescent="0.25">
      <c r="I34" t="s">
        <v>175</v>
      </c>
      <c r="J34" t="s">
        <v>176</v>
      </c>
      <c r="L34">
        <v>6</v>
      </c>
      <c r="M34" s="12" t="s">
        <v>22</v>
      </c>
    </row>
    <row r="35" spans="1:15" x14ac:dyDescent="0.25">
      <c r="I35" t="s">
        <v>177</v>
      </c>
      <c r="J35" t="s">
        <v>178</v>
      </c>
      <c r="L35">
        <v>6</v>
      </c>
      <c r="M35" s="12" t="s">
        <v>22</v>
      </c>
    </row>
    <row r="36" spans="1:15" x14ac:dyDescent="0.25">
      <c r="A36" s="9"/>
      <c r="B36" s="9"/>
      <c r="C36" s="9"/>
      <c r="D36" s="9"/>
      <c r="E36" s="9"/>
      <c r="F36" s="9"/>
      <c r="G36" s="9" t="s">
        <v>303</v>
      </c>
      <c r="H36" s="9" t="s">
        <v>172</v>
      </c>
      <c r="I36" s="9" t="s">
        <v>179</v>
      </c>
      <c r="J36" s="9" t="s">
        <v>180</v>
      </c>
      <c r="K36" s="9"/>
      <c r="L36" s="9">
        <v>6</v>
      </c>
      <c r="M36" s="14" t="s">
        <v>22</v>
      </c>
      <c r="N36" s="9" t="s">
        <v>207</v>
      </c>
      <c r="O36" s="9"/>
    </row>
    <row r="37" spans="1:15" x14ac:dyDescent="0.25">
      <c r="I37" t="s">
        <v>182</v>
      </c>
      <c r="J37" t="s">
        <v>181</v>
      </c>
      <c r="L37">
        <v>6</v>
      </c>
      <c r="M37" s="12" t="s">
        <v>22</v>
      </c>
    </row>
    <row r="38" spans="1:15" x14ac:dyDescent="0.25">
      <c r="G38" t="s">
        <v>303</v>
      </c>
      <c r="H38" t="s">
        <v>74</v>
      </c>
      <c r="I38" t="s">
        <v>75</v>
      </c>
      <c r="J38" t="s">
        <v>76</v>
      </c>
      <c r="L38">
        <v>10</v>
      </c>
      <c r="M38" t="s">
        <v>79</v>
      </c>
      <c r="N38" t="s">
        <v>153</v>
      </c>
    </row>
    <row r="39" spans="1:15" x14ac:dyDescent="0.25">
      <c r="A39" s="6"/>
      <c r="B39" s="6"/>
      <c r="C39" s="6"/>
      <c r="D39" s="6"/>
      <c r="E39" s="6"/>
      <c r="F39" s="6"/>
      <c r="G39" s="6"/>
      <c r="H39" s="6"/>
      <c r="I39" s="6" t="s">
        <v>78</v>
      </c>
      <c r="J39" s="6" t="s">
        <v>77</v>
      </c>
      <c r="K39" s="6"/>
      <c r="L39" s="6">
        <v>10</v>
      </c>
      <c r="M39" s="6" t="s">
        <v>79</v>
      </c>
      <c r="N39" s="6"/>
      <c r="O39" s="6"/>
    </row>
    <row r="40" spans="1:15" x14ac:dyDescent="0.25">
      <c r="A40" s="8">
        <v>4</v>
      </c>
      <c r="B40">
        <v>5</v>
      </c>
      <c r="C40">
        <v>5</v>
      </c>
      <c r="D40">
        <v>0</v>
      </c>
      <c r="E40">
        <v>0</v>
      </c>
      <c r="F40" t="s">
        <v>80</v>
      </c>
      <c r="G40" t="s">
        <v>304</v>
      </c>
      <c r="H40" t="s">
        <v>81</v>
      </c>
      <c r="I40" t="s">
        <v>82</v>
      </c>
      <c r="J40" t="s">
        <v>83</v>
      </c>
      <c r="K40" t="s">
        <v>18</v>
      </c>
      <c r="L40" s="2" t="s">
        <v>98</v>
      </c>
      <c r="M40" t="s">
        <v>99</v>
      </c>
      <c r="N40" t="s">
        <v>154</v>
      </c>
    </row>
    <row r="41" spans="1:15" x14ac:dyDescent="0.25">
      <c r="G41" t="s">
        <v>304</v>
      </c>
      <c r="H41" t="s">
        <v>84</v>
      </c>
      <c r="I41" t="s">
        <v>85</v>
      </c>
      <c r="J41" t="s">
        <v>86</v>
      </c>
      <c r="K41" t="s">
        <v>18</v>
      </c>
      <c r="L41">
        <v>8</v>
      </c>
      <c r="M41" t="s">
        <v>91</v>
      </c>
      <c r="N41" t="s">
        <v>155</v>
      </c>
    </row>
    <row r="42" spans="1:15" x14ac:dyDescent="0.25">
      <c r="I42" t="s">
        <v>87</v>
      </c>
      <c r="J42" t="s">
        <v>88</v>
      </c>
      <c r="K42" t="s">
        <v>24</v>
      </c>
      <c r="L42">
        <v>8</v>
      </c>
      <c r="M42" t="s">
        <v>91</v>
      </c>
    </row>
    <row r="43" spans="1:15" x14ac:dyDescent="0.25">
      <c r="I43" t="s">
        <v>90</v>
      </c>
      <c r="J43" t="s">
        <v>89</v>
      </c>
      <c r="K43" t="s">
        <v>24</v>
      </c>
      <c r="L43">
        <v>8</v>
      </c>
      <c r="M43" t="s">
        <v>91</v>
      </c>
    </row>
    <row r="44" spans="1:15" x14ac:dyDescent="0.25">
      <c r="G44" t="s">
        <v>304</v>
      </c>
      <c r="H44" t="s">
        <v>94</v>
      </c>
      <c r="I44" t="s">
        <v>93</v>
      </c>
      <c r="J44" t="s">
        <v>92</v>
      </c>
      <c r="K44" t="s">
        <v>18</v>
      </c>
      <c r="L44" s="2" t="s">
        <v>98</v>
      </c>
      <c r="M44" t="s">
        <v>99</v>
      </c>
      <c r="N44" t="s">
        <v>156</v>
      </c>
    </row>
    <row r="45" spans="1:15" x14ac:dyDescent="0.25">
      <c r="A45" s="9"/>
      <c r="B45" s="9"/>
      <c r="C45" s="9"/>
      <c r="D45" s="9"/>
      <c r="E45" s="9"/>
      <c r="F45" s="9"/>
      <c r="G45" s="9" t="s">
        <v>304</v>
      </c>
      <c r="H45" s="9" t="s">
        <v>95</v>
      </c>
      <c r="I45" s="9" t="s">
        <v>96</v>
      </c>
      <c r="J45" s="9" t="s">
        <v>97</v>
      </c>
      <c r="K45" s="9" t="s">
        <v>18</v>
      </c>
      <c r="L45" s="9">
        <v>11</v>
      </c>
      <c r="M45" s="9" t="s">
        <v>53</v>
      </c>
      <c r="N45" s="9" t="s">
        <v>157</v>
      </c>
      <c r="O45" s="9"/>
    </row>
    <row r="46" spans="1:15" x14ac:dyDescent="0.25">
      <c r="G46" t="s">
        <v>304</v>
      </c>
      <c r="H46" t="s">
        <v>188</v>
      </c>
      <c r="I46" t="s">
        <v>189</v>
      </c>
      <c r="J46" t="s">
        <v>190</v>
      </c>
      <c r="L46">
        <v>8</v>
      </c>
      <c r="M46" t="s">
        <v>191</v>
      </c>
      <c r="N46" t="s">
        <v>203</v>
      </c>
    </row>
    <row r="47" spans="1:15" x14ac:dyDescent="0.25">
      <c r="A47" s="6"/>
      <c r="B47" s="6"/>
      <c r="C47" s="6"/>
      <c r="D47" s="6"/>
      <c r="E47" s="6"/>
      <c r="F47" s="6"/>
      <c r="G47" s="6"/>
      <c r="H47" s="6"/>
      <c r="I47" s="6" t="s">
        <v>192</v>
      </c>
      <c r="J47" s="6" t="s">
        <v>193</v>
      </c>
      <c r="K47" s="6"/>
      <c r="L47" s="6">
        <v>8</v>
      </c>
      <c r="M47" s="6" t="s">
        <v>191</v>
      </c>
      <c r="N47" s="6"/>
      <c r="O47" s="6"/>
    </row>
    <row r="48" spans="1:15" x14ac:dyDescent="0.25">
      <c r="A48" s="8">
        <v>5</v>
      </c>
      <c r="B48">
        <v>3</v>
      </c>
      <c r="C48">
        <v>3</v>
      </c>
      <c r="D48">
        <v>0</v>
      </c>
      <c r="E48">
        <v>0</v>
      </c>
      <c r="F48" t="s">
        <v>100</v>
      </c>
      <c r="G48" t="s">
        <v>305</v>
      </c>
      <c r="H48" t="s">
        <v>101</v>
      </c>
      <c r="I48" t="s">
        <v>102</v>
      </c>
      <c r="J48" t="s">
        <v>103</v>
      </c>
      <c r="K48" t="s">
        <v>18</v>
      </c>
      <c r="L48" s="2" t="s">
        <v>98</v>
      </c>
      <c r="M48" t="s">
        <v>99</v>
      </c>
      <c r="N48" t="s">
        <v>158</v>
      </c>
    </row>
    <row r="49" spans="1:15" x14ac:dyDescent="0.25">
      <c r="I49" t="s">
        <v>105</v>
      </c>
      <c r="J49" t="s">
        <v>104</v>
      </c>
      <c r="K49" t="s">
        <v>24</v>
      </c>
      <c r="L49" s="2" t="s">
        <v>98</v>
      </c>
      <c r="M49" t="s">
        <v>99</v>
      </c>
    </row>
    <row r="50" spans="1:15" x14ac:dyDescent="0.25">
      <c r="G50" t="s">
        <v>305</v>
      </c>
      <c r="H50" t="s">
        <v>106</v>
      </c>
      <c r="I50" t="s">
        <v>107</v>
      </c>
      <c r="J50" t="s">
        <v>108</v>
      </c>
      <c r="L50" s="2" t="s">
        <v>98</v>
      </c>
      <c r="M50" t="s">
        <v>99</v>
      </c>
      <c r="N50" t="s">
        <v>159</v>
      </c>
    </row>
    <row r="51" spans="1:15" x14ac:dyDescent="0.25">
      <c r="I51" t="s">
        <v>110</v>
      </c>
      <c r="J51" t="s">
        <v>109</v>
      </c>
      <c r="K51" t="s">
        <v>24</v>
      </c>
      <c r="L51" s="2" t="s">
        <v>98</v>
      </c>
      <c r="M51" t="s">
        <v>99</v>
      </c>
    </row>
    <row r="52" spans="1:15" x14ac:dyDescent="0.25">
      <c r="G52" t="s">
        <v>305</v>
      </c>
      <c r="H52" t="s">
        <v>111</v>
      </c>
      <c r="I52" t="s">
        <v>26</v>
      </c>
      <c r="J52" t="s">
        <v>27</v>
      </c>
      <c r="K52" t="s">
        <v>18</v>
      </c>
      <c r="L52" s="2" t="s">
        <v>98</v>
      </c>
      <c r="M52" t="s">
        <v>99</v>
      </c>
      <c r="N52" t="s">
        <v>160</v>
      </c>
    </row>
    <row r="53" spans="1:15" x14ac:dyDescent="0.25">
      <c r="I53" t="s">
        <v>113</v>
      </c>
      <c r="J53" t="s">
        <v>112</v>
      </c>
      <c r="K53" t="s">
        <v>24</v>
      </c>
      <c r="L53" s="2" t="s">
        <v>98</v>
      </c>
      <c r="M53" t="s">
        <v>99</v>
      </c>
    </row>
    <row r="54" spans="1:15" x14ac:dyDescent="0.25">
      <c r="I54" t="s">
        <v>114</v>
      </c>
      <c r="J54" t="s">
        <v>115</v>
      </c>
      <c r="K54" t="s">
        <v>18</v>
      </c>
      <c r="L54" s="2" t="s">
        <v>98</v>
      </c>
      <c r="M54" t="s">
        <v>99</v>
      </c>
    </row>
    <row r="55" spans="1:15" x14ac:dyDescent="0.25">
      <c r="A55" s="6"/>
      <c r="B55" s="6"/>
      <c r="C55" s="6"/>
      <c r="D55" s="6"/>
      <c r="E55" s="6"/>
      <c r="F55" s="6"/>
      <c r="G55" s="6"/>
      <c r="H55" s="6"/>
      <c r="I55" s="6" t="s">
        <v>117</v>
      </c>
      <c r="J55" s="6" t="s">
        <v>116</v>
      </c>
      <c r="K55" s="6" t="s">
        <v>18</v>
      </c>
      <c r="L55" s="7" t="s">
        <v>98</v>
      </c>
      <c r="M55" s="6" t="s">
        <v>99</v>
      </c>
      <c r="N55" s="6"/>
      <c r="O55" s="6"/>
    </row>
    <row r="56" spans="1:15" x14ac:dyDescent="0.25">
      <c r="A56" s="8">
        <v>6</v>
      </c>
      <c r="B56">
        <v>6</v>
      </c>
      <c r="C56">
        <v>6</v>
      </c>
      <c r="D56">
        <v>0</v>
      </c>
      <c r="E56">
        <v>0</v>
      </c>
      <c r="F56" t="s">
        <v>118</v>
      </c>
      <c r="G56" t="s">
        <v>305</v>
      </c>
      <c r="H56" s="12" t="s">
        <v>119</v>
      </c>
      <c r="I56" t="s">
        <v>120</v>
      </c>
      <c r="J56" t="s">
        <v>121</v>
      </c>
      <c r="K56" t="s">
        <v>18</v>
      </c>
      <c r="L56">
        <v>4</v>
      </c>
      <c r="M56" t="s">
        <v>122</v>
      </c>
      <c r="N56" t="s">
        <v>161</v>
      </c>
    </row>
    <row r="57" spans="1:15" x14ac:dyDescent="0.25">
      <c r="G57" t="s">
        <v>305</v>
      </c>
      <c r="H57" t="s">
        <v>123</v>
      </c>
      <c r="I57" t="s">
        <v>125</v>
      </c>
      <c r="J57" t="s">
        <v>124</v>
      </c>
      <c r="L57">
        <v>6</v>
      </c>
      <c r="M57" s="12" t="s">
        <v>22</v>
      </c>
      <c r="N57" t="s">
        <v>162</v>
      </c>
    </row>
    <row r="58" spans="1:15" x14ac:dyDescent="0.25">
      <c r="G58" t="s">
        <v>305</v>
      </c>
      <c r="H58" t="s">
        <v>194</v>
      </c>
      <c r="I58" t="s">
        <v>197</v>
      </c>
      <c r="J58" t="s">
        <v>198</v>
      </c>
      <c r="K58" t="s">
        <v>18</v>
      </c>
      <c r="L58">
        <v>4</v>
      </c>
      <c r="M58" t="s">
        <v>199</v>
      </c>
      <c r="N58" t="s">
        <v>206</v>
      </c>
    </row>
    <row r="59" spans="1:15" x14ac:dyDescent="0.25">
      <c r="G59" t="s">
        <v>305</v>
      </c>
      <c r="H59" t="s">
        <v>195</v>
      </c>
      <c r="I59" t="s">
        <v>201</v>
      </c>
      <c r="J59" t="s">
        <v>200</v>
      </c>
      <c r="K59" t="s">
        <v>18</v>
      </c>
      <c r="L59">
        <v>6</v>
      </c>
      <c r="M59" s="12" t="s">
        <v>22</v>
      </c>
      <c r="N59" t="s">
        <v>208</v>
      </c>
    </row>
    <row r="60" spans="1:15" x14ac:dyDescent="0.25">
      <c r="G60" t="s">
        <v>305</v>
      </c>
      <c r="H60" t="s">
        <v>196</v>
      </c>
      <c r="I60" t="s">
        <v>201</v>
      </c>
      <c r="J60" t="s">
        <v>200</v>
      </c>
      <c r="K60" t="s">
        <v>18</v>
      </c>
      <c r="L60">
        <v>6</v>
      </c>
      <c r="M60" s="12" t="s">
        <v>22</v>
      </c>
      <c r="N60" t="s">
        <v>209</v>
      </c>
    </row>
    <row r="61" spans="1:15" x14ac:dyDescent="0.25">
      <c r="G61" t="s">
        <v>305</v>
      </c>
      <c r="H61" t="s">
        <v>126</v>
      </c>
      <c r="I61" t="s">
        <v>127</v>
      </c>
      <c r="J61" t="s">
        <v>128</v>
      </c>
      <c r="K61" t="s">
        <v>18</v>
      </c>
      <c r="L61">
        <v>6</v>
      </c>
      <c r="M61" s="12" t="s">
        <v>22</v>
      </c>
      <c r="N61" t="s">
        <v>163</v>
      </c>
    </row>
    <row r="62" spans="1:15" x14ac:dyDescent="0.25">
      <c r="I62" t="s">
        <v>129</v>
      </c>
      <c r="J62" t="s">
        <v>130</v>
      </c>
      <c r="L62">
        <v>6</v>
      </c>
      <c r="M62" s="12" t="s">
        <v>22</v>
      </c>
    </row>
    <row r="63" spans="1:15" x14ac:dyDescent="0.25">
      <c r="I63" t="s">
        <v>132</v>
      </c>
      <c r="J63" t="s">
        <v>131</v>
      </c>
      <c r="K63" t="s">
        <v>18</v>
      </c>
      <c r="L63">
        <v>6</v>
      </c>
      <c r="M63" s="12" t="s">
        <v>22</v>
      </c>
    </row>
    <row r="64" spans="1:15" x14ac:dyDescent="0.25">
      <c r="A64" s="6"/>
      <c r="B64" s="6"/>
      <c r="C64" s="6"/>
      <c r="D64" s="6"/>
      <c r="E64" s="6"/>
      <c r="F64" s="6"/>
      <c r="G64" s="6"/>
      <c r="H64" s="6"/>
      <c r="I64" s="6" t="s">
        <v>133</v>
      </c>
      <c r="J64" s="6" t="s">
        <v>134</v>
      </c>
      <c r="K64" s="6" t="s">
        <v>24</v>
      </c>
      <c r="L64" s="6">
        <v>6</v>
      </c>
      <c r="M64" s="15" t="s">
        <v>22</v>
      </c>
      <c r="N64" s="6"/>
      <c r="O64" s="6"/>
    </row>
    <row r="65" spans="1:15" x14ac:dyDescent="0.25">
      <c r="A65" s="8">
        <v>7</v>
      </c>
      <c r="B65">
        <v>5</v>
      </c>
      <c r="C65">
        <v>5</v>
      </c>
      <c r="D65">
        <v>0</v>
      </c>
      <c r="E65">
        <v>0</v>
      </c>
      <c r="F65" t="s">
        <v>260</v>
      </c>
      <c r="G65" t="s">
        <v>306</v>
      </c>
      <c r="H65" t="s">
        <v>261</v>
      </c>
      <c r="I65" t="s">
        <v>262</v>
      </c>
      <c r="J65" t="s">
        <v>263</v>
      </c>
      <c r="L65" s="2">
        <v>6</v>
      </c>
      <c r="M65" s="12" t="s">
        <v>13</v>
      </c>
      <c r="N65" t="s">
        <v>264</v>
      </c>
    </row>
    <row r="66" spans="1:15" x14ac:dyDescent="0.25">
      <c r="I66" t="s">
        <v>256</v>
      </c>
      <c r="J66" t="s">
        <v>257</v>
      </c>
      <c r="L66" s="2">
        <v>6</v>
      </c>
      <c r="M66" s="12" t="s">
        <v>13</v>
      </c>
    </row>
    <row r="67" spans="1:15" x14ac:dyDescent="0.25">
      <c r="I67" t="s">
        <v>262</v>
      </c>
      <c r="J67" t="s">
        <v>265</v>
      </c>
      <c r="L67" s="2">
        <v>6</v>
      </c>
      <c r="M67" s="12" t="s">
        <v>13</v>
      </c>
    </row>
    <row r="68" spans="1:15" x14ac:dyDescent="0.25">
      <c r="G68" t="s">
        <v>300</v>
      </c>
      <c r="H68" t="s">
        <v>266</v>
      </c>
      <c r="I68" t="s">
        <v>267</v>
      </c>
      <c r="J68" t="s">
        <v>268</v>
      </c>
      <c r="K68" t="s">
        <v>18</v>
      </c>
      <c r="L68" s="2">
        <v>6</v>
      </c>
      <c r="M68" s="12" t="s">
        <v>13</v>
      </c>
      <c r="N68" t="s">
        <v>269</v>
      </c>
    </row>
    <row r="69" spans="1:15" x14ac:dyDescent="0.25">
      <c r="G69" t="s">
        <v>307</v>
      </c>
      <c r="H69" t="s">
        <v>270</v>
      </c>
      <c r="I69" t="s">
        <v>271</v>
      </c>
      <c r="J69" t="s">
        <v>272</v>
      </c>
      <c r="K69" t="s">
        <v>24</v>
      </c>
      <c r="L69" s="2">
        <v>6</v>
      </c>
      <c r="M69" t="s">
        <v>273</v>
      </c>
      <c r="N69" t="s">
        <v>274</v>
      </c>
    </row>
    <row r="70" spans="1:15" x14ac:dyDescent="0.25">
      <c r="G70" t="s">
        <v>308</v>
      </c>
      <c r="H70" t="s">
        <v>275</v>
      </c>
      <c r="I70" t="s">
        <v>276</v>
      </c>
      <c r="J70" t="s">
        <v>277</v>
      </c>
      <c r="K70" t="s">
        <v>18</v>
      </c>
      <c r="L70" s="2">
        <v>5</v>
      </c>
      <c r="M70" s="12" t="s">
        <v>278</v>
      </c>
      <c r="N70" t="s">
        <v>279</v>
      </c>
    </row>
    <row r="71" spans="1:15" x14ac:dyDescent="0.25">
      <c r="A71" s="6"/>
      <c r="B71" s="6"/>
      <c r="C71" s="6"/>
      <c r="D71" s="6"/>
      <c r="E71" s="6"/>
      <c r="F71" s="6"/>
      <c r="G71" s="6" t="s">
        <v>308</v>
      </c>
      <c r="H71" s="6" t="s">
        <v>280</v>
      </c>
      <c r="I71" s="6" t="s">
        <v>281</v>
      </c>
      <c r="J71" s="6" t="s">
        <v>282</v>
      </c>
      <c r="K71" s="6" t="s">
        <v>18</v>
      </c>
      <c r="L71" s="7">
        <v>6</v>
      </c>
      <c r="M71" s="6" t="s">
        <v>22</v>
      </c>
      <c r="N71" s="6" t="s">
        <v>283</v>
      </c>
      <c r="O71" s="6"/>
    </row>
    <row r="72" spans="1:15" x14ac:dyDescent="0.25">
      <c r="A72" s="8">
        <v>8</v>
      </c>
      <c r="B72">
        <v>6</v>
      </c>
      <c r="C72">
        <v>6</v>
      </c>
      <c r="D72">
        <v>0</v>
      </c>
      <c r="E72">
        <v>0</v>
      </c>
      <c r="F72" t="s">
        <v>218</v>
      </c>
      <c r="G72" t="s">
        <v>309</v>
      </c>
      <c r="H72" t="s">
        <v>219</v>
      </c>
      <c r="I72" t="s">
        <v>220</v>
      </c>
      <c r="J72" t="s">
        <v>221</v>
      </c>
      <c r="K72" t="s">
        <v>18</v>
      </c>
      <c r="L72" s="2">
        <v>6</v>
      </c>
      <c r="M72" s="12" t="s">
        <v>13</v>
      </c>
      <c r="N72" t="s">
        <v>222</v>
      </c>
    </row>
    <row r="73" spans="1:15" x14ac:dyDescent="0.25">
      <c r="A73" s="9"/>
      <c r="B73" s="9"/>
      <c r="C73" s="9"/>
      <c r="D73" s="9"/>
      <c r="E73" s="9"/>
      <c r="F73" s="9"/>
      <c r="G73" s="9"/>
      <c r="H73" s="9"/>
      <c r="I73" s="9" t="s">
        <v>223</v>
      </c>
      <c r="J73" s="9" t="s">
        <v>224</v>
      </c>
      <c r="K73" s="9" t="s">
        <v>24</v>
      </c>
      <c r="L73" s="10">
        <v>6</v>
      </c>
      <c r="M73" s="14" t="s">
        <v>13</v>
      </c>
      <c r="N73" s="9"/>
      <c r="O73" s="9"/>
    </row>
    <row r="74" spans="1:15" x14ac:dyDescent="0.25">
      <c r="G74" t="s">
        <v>310</v>
      </c>
      <c r="H74" t="s">
        <v>225</v>
      </c>
      <c r="I74" t="s">
        <v>226</v>
      </c>
      <c r="J74" t="s">
        <v>227</v>
      </c>
      <c r="K74" t="s">
        <v>18</v>
      </c>
      <c r="L74" s="2">
        <v>10</v>
      </c>
      <c r="M74" t="s">
        <v>228</v>
      </c>
      <c r="N74" t="s">
        <v>229</v>
      </c>
    </row>
    <row r="75" spans="1:15" x14ac:dyDescent="0.25">
      <c r="G75" t="s">
        <v>311</v>
      </c>
      <c r="H75" t="s">
        <v>230</v>
      </c>
      <c r="I75" t="s">
        <v>231</v>
      </c>
      <c r="J75" t="s">
        <v>232</v>
      </c>
      <c r="L75" s="2">
        <v>6</v>
      </c>
      <c r="M75" s="12" t="s">
        <v>22</v>
      </c>
      <c r="N75" t="s">
        <v>233</v>
      </c>
    </row>
    <row r="76" spans="1:15" x14ac:dyDescent="0.25">
      <c r="I76" t="s">
        <v>234</v>
      </c>
      <c r="J76" t="s">
        <v>235</v>
      </c>
      <c r="L76" s="2">
        <v>6</v>
      </c>
      <c r="M76" s="12" t="s">
        <v>22</v>
      </c>
    </row>
    <row r="77" spans="1:15" x14ac:dyDescent="0.25">
      <c r="G77" t="s">
        <v>311</v>
      </c>
      <c r="H77" t="s">
        <v>236</v>
      </c>
      <c r="I77" t="s">
        <v>237</v>
      </c>
      <c r="J77" t="s">
        <v>238</v>
      </c>
      <c r="L77" s="2">
        <v>6</v>
      </c>
      <c r="M77" s="12" t="s">
        <v>22</v>
      </c>
      <c r="N77" t="s">
        <v>239</v>
      </c>
    </row>
    <row r="78" spans="1:15" x14ac:dyDescent="0.25">
      <c r="I78" t="s">
        <v>240</v>
      </c>
      <c r="J78" t="s">
        <v>241</v>
      </c>
      <c r="L78" s="2">
        <v>6</v>
      </c>
      <c r="M78" s="12" t="s">
        <v>22</v>
      </c>
    </row>
    <row r="79" spans="1:15" x14ac:dyDescent="0.25">
      <c r="G79" t="s">
        <v>311</v>
      </c>
      <c r="H79" t="s">
        <v>242</v>
      </c>
      <c r="I79" t="s">
        <v>243</v>
      </c>
      <c r="J79" t="s">
        <v>244</v>
      </c>
      <c r="K79" t="s">
        <v>18</v>
      </c>
      <c r="L79" s="2">
        <v>6</v>
      </c>
      <c r="M79" s="12" t="s">
        <v>13</v>
      </c>
      <c r="N79" t="s">
        <v>245</v>
      </c>
    </row>
    <row r="80" spans="1:15" x14ac:dyDescent="0.25">
      <c r="I80" t="s">
        <v>246</v>
      </c>
      <c r="J80" t="s">
        <v>247</v>
      </c>
      <c r="K80" t="s">
        <v>24</v>
      </c>
      <c r="L80" s="2">
        <v>6</v>
      </c>
      <c r="M80" s="12" t="s">
        <v>13</v>
      </c>
    </row>
    <row r="81" spans="1:16" x14ac:dyDescent="0.25">
      <c r="I81" t="s">
        <v>248</v>
      </c>
      <c r="J81" t="s">
        <v>249</v>
      </c>
      <c r="K81" t="s">
        <v>24</v>
      </c>
      <c r="L81" s="2">
        <v>6</v>
      </c>
      <c r="M81" s="12" t="s">
        <v>13</v>
      </c>
    </row>
    <row r="82" spans="1:16" x14ac:dyDescent="0.25">
      <c r="A82" s="9"/>
      <c r="B82" s="9"/>
      <c r="C82" s="9"/>
      <c r="D82" s="9"/>
      <c r="E82" s="9"/>
      <c r="F82" s="9"/>
      <c r="G82" s="9"/>
      <c r="H82" s="9"/>
      <c r="I82" s="9" t="s">
        <v>250</v>
      </c>
      <c r="J82" s="9" t="s">
        <v>251</v>
      </c>
      <c r="K82" s="9"/>
      <c r="L82" s="10">
        <v>6</v>
      </c>
      <c r="M82" s="14" t="s">
        <v>13</v>
      </c>
      <c r="N82" s="9"/>
      <c r="O82" s="9"/>
    </row>
    <row r="83" spans="1:16" x14ac:dyDescent="0.25">
      <c r="G83" t="s">
        <v>311</v>
      </c>
      <c r="H83" t="s">
        <v>252</v>
      </c>
      <c r="I83" t="s">
        <v>253</v>
      </c>
      <c r="J83" t="s">
        <v>254</v>
      </c>
      <c r="K83" t="s">
        <v>18</v>
      </c>
      <c r="L83" s="2">
        <v>6</v>
      </c>
      <c r="M83" s="12" t="s">
        <v>13</v>
      </c>
      <c r="N83" t="s">
        <v>255</v>
      </c>
    </row>
    <row r="84" spans="1:16" x14ac:dyDescent="0.25">
      <c r="I84" t="s">
        <v>256</v>
      </c>
      <c r="J84" t="s">
        <v>257</v>
      </c>
      <c r="L84" s="2">
        <v>6</v>
      </c>
      <c r="M84" s="12" t="s">
        <v>13</v>
      </c>
    </row>
    <row r="85" spans="1:16" x14ac:dyDescent="0.25">
      <c r="I85" t="s">
        <v>258</v>
      </c>
      <c r="J85" t="s">
        <v>259</v>
      </c>
      <c r="L85" s="2">
        <v>6</v>
      </c>
      <c r="M85" s="12" t="s">
        <v>13</v>
      </c>
    </row>
    <row r="86" spans="1:16" x14ac:dyDescent="0.25">
      <c r="G86">
        <f>COUNTA(G2:G83)</f>
        <v>41</v>
      </c>
    </row>
    <row r="87" spans="1:16" x14ac:dyDescent="0.25">
      <c r="A87" s="3" t="s">
        <v>135</v>
      </c>
      <c r="B87" s="3" t="s">
        <v>136</v>
      </c>
      <c r="C87" s="3"/>
      <c r="D87" s="3"/>
      <c r="E87" s="3"/>
      <c r="F87" s="4"/>
      <c r="G87" s="4"/>
      <c r="H87" s="4"/>
      <c r="I87" s="5" t="s">
        <v>137</v>
      </c>
      <c r="J87" s="4">
        <f>COUNTA(Table1[Last name])</f>
        <v>84</v>
      </c>
      <c r="K87" s="4"/>
      <c r="L87" s="5" t="s">
        <v>98</v>
      </c>
      <c r="M87" s="4">
        <f>COUNTIF(Table1[Region],"H")</f>
        <v>20</v>
      </c>
      <c r="P87" t="s">
        <v>285</v>
      </c>
    </row>
    <row r="88" spans="1:16" x14ac:dyDescent="0.25">
      <c r="A88" s="4">
        <v>8</v>
      </c>
      <c r="B88" s="4">
        <f>SUM(B2:B85)</f>
        <v>43</v>
      </c>
      <c r="C88" s="4">
        <f>SUM(C2:C85)</f>
        <v>41</v>
      </c>
      <c r="D88" s="4">
        <f>SUM(D2:D85)</f>
        <v>0</v>
      </c>
      <c r="E88" s="4"/>
      <c r="F88" s="4"/>
      <c r="G88" s="4"/>
      <c r="H88" s="4"/>
      <c r="I88" s="5" t="s">
        <v>18</v>
      </c>
      <c r="J88" s="4">
        <f>COUNTIF(Table1[m/f],"f")</f>
        <v>32</v>
      </c>
      <c r="K88" s="4"/>
      <c r="L88" s="5" t="s">
        <v>69</v>
      </c>
      <c r="M88" s="4">
        <f>COUNTIF(Table1[Region],"1A")</f>
        <v>1</v>
      </c>
      <c r="P88" t="s">
        <v>286</v>
      </c>
    </row>
    <row r="89" spans="1:16" x14ac:dyDescent="0.25">
      <c r="I89" s="5" t="s">
        <v>24</v>
      </c>
      <c r="J89" s="4">
        <f>COUNTIF(Table1[m/f],"m")</f>
        <v>18</v>
      </c>
      <c r="K89" s="4"/>
      <c r="L89" s="3">
        <v>4</v>
      </c>
      <c r="M89" s="4">
        <f>COUNTIF(Table1[Region],"4")</f>
        <v>5</v>
      </c>
      <c r="P89" t="s">
        <v>287</v>
      </c>
    </row>
    <row r="90" spans="1:16" x14ac:dyDescent="0.25">
      <c r="I90" s="5" t="s">
        <v>138</v>
      </c>
      <c r="J90" s="4">
        <f>COUNTBLANK(Table1[m/f])</f>
        <v>34</v>
      </c>
      <c r="K90" s="4"/>
      <c r="L90" s="3">
        <v>5</v>
      </c>
      <c r="M90" s="17">
        <f>COUNTIF(Table1[Region],"5")</f>
        <v>3</v>
      </c>
      <c r="N90" t="s">
        <v>312</v>
      </c>
      <c r="P90" t="s">
        <v>288</v>
      </c>
    </row>
    <row r="91" spans="1:16" x14ac:dyDescent="0.25">
      <c r="L91" s="3">
        <v>6</v>
      </c>
      <c r="M91" s="17">
        <f>COUNTIF(Table1[Region],"6")</f>
        <v>41</v>
      </c>
      <c r="P91" t="s">
        <v>289</v>
      </c>
    </row>
    <row r="92" spans="1:16" x14ac:dyDescent="0.25">
      <c r="L92" s="3">
        <v>8</v>
      </c>
      <c r="M92" s="4">
        <f>COUNTIF(Table1[Region],"8")</f>
        <v>5</v>
      </c>
      <c r="P92" t="s">
        <v>290</v>
      </c>
    </row>
    <row r="93" spans="1:16" x14ac:dyDescent="0.25">
      <c r="L93" s="3">
        <v>10</v>
      </c>
      <c r="M93" s="4">
        <f>COUNTIF(Table1[Region],"10")</f>
        <v>3</v>
      </c>
      <c r="P93" t="s">
        <v>291</v>
      </c>
    </row>
    <row r="94" spans="1:16" x14ac:dyDescent="0.25">
      <c r="L94" s="3">
        <v>11</v>
      </c>
      <c r="M94" s="4">
        <f>COUNTIF(Table1[Region],"11")</f>
        <v>6</v>
      </c>
      <c r="P94" t="s">
        <v>292</v>
      </c>
    </row>
    <row r="95" spans="1:16" x14ac:dyDescent="0.25">
      <c r="P95" t="s">
        <v>293</v>
      </c>
    </row>
    <row r="96" spans="1:16" x14ac:dyDescent="0.25">
      <c r="P96" t="s">
        <v>294</v>
      </c>
    </row>
    <row r="97" spans="10:16" x14ac:dyDescent="0.25">
      <c r="J97" s="18" t="s">
        <v>313</v>
      </c>
      <c r="P97" t="s">
        <v>295</v>
      </c>
    </row>
    <row r="98" spans="10:16" x14ac:dyDescent="0.25">
      <c r="P98" t="s">
        <v>296</v>
      </c>
    </row>
    <row r="100" spans="10:16" x14ac:dyDescent="0.25">
      <c r="P100" t="s">
        <v>297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Karine</dc:creator>
  <cp:lastModifiedBy>Claire Deschenes</cp:lastModifiedBy>
  <dcterms:created xsi:type="dcterms:W3CDTF">2021-07-23T17:11:13Z</dcterms:created>
  <dcterms:modified xsi:type="dcterms:W3CDTF">2023-10-10T13:41:57Z</dcterms:modified>
</cp:coreProperties>
</file>