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S AND ANALYSIS\Excel finaux avec # abstracts S&amp;T\"/>
    </mc:Choice>
  </mc:AlternateContent>
  <xr:revisionPtr revIDLastSave="0" documentId="13_ncr:1_{81011444-44B5-4C1A-8828-36C8AA4B7AAB}" xr6:coauthVersionLast="36" xr6:coauthVersionMax="36" xr10:uidLastSave="{00000000-0000-0000-0000-000000000000}"/>
  <bookViews>
    <workbookView xWindow="0" yWindow="0" windowWidth="28800" windowHeight="12225" xr2:uid="{A52A402A-C70E-4B94-BE84-FAC9CA1117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41" i="1"/>
  <c r="L40" i="1"/>
  <c r="L39" i="1"/>
  <c r="L38" i="1"/>
  <c r="L37" i="1"/>
  <c r="C38" i="1"/>
  <c r="I39" i="1" l="1"/>
  <c r="I38" i="1"/>
  <c r="I37" i="1"/>
</calcChain>
</file>

<file path=xl/sharedStrings.xml><?xml version="1.0" encoding="utf-8"?>
<sst xmlns="http://schemas.openxmlformats.org/spreadsheetml/2006/main" count="229" uniqueCount="158">
  <si>
    <t>Session</t>
  </si>
  <si>
    <t>Nb papers</t>
  </si>
  <si>
    <t>Session and panel titles</t>
  </si>
  <si>
    <t>Papers</t>
  </si>
  <si>
    <t>Last name</t>
  </si>
  <si>
    <t>First name</t>
  </si>
  <si>
    <t>m/f</t>
  </si>
  <si>
    <t>Region</t>
  </si>
  <si>
    <t>Country</t>
  </si>
  <si>
    <t>Women in sciences</t>
  </si>
  <si>
    <t>Minto</t>
  </si>
  <si>
    <t>Anne</t>
  </si>
  <si>
    <t>f</t>
  </si>
  <si>
    <t>UK</t>
  </si>
  <si>
    <t>Hong Kong</t>
  </si>
  <si>
    <t>Women in the Hong Kong construction industry</t>
  </si>
  <si>
    <t>Ng</t>
  </si>
  <si>
    <t>Lai Yin</t>
  </si>
  <si>
    <t>Women in computer technology in Hong Kong universities</t>
  </si>
  <si>
    <t>Fukuda</t>
  </si>
  <si>
    <t>Minnet</t>
  </si>
  <si>
    <t>Chong</t>
  </si>
  <si>
    <t>Gina</t>
  </si>
  <si>
    <t>The changes in manufacturing management and the opportunities for women</t>
  </si>
  <si>
    <t>Panagiotakou</t>
  </si>
  <si>
    <t>Ellie</t>
  </si>
  <si>
    <t>Strain</t>
  </si>
  <si>
    <t>Catherine</t>
  </si>
  <si>
    <t>How woman develop her career in science and engineering?</t>
  </si>
  <si>
    <t>Kazuno</t>
  </si>
  <si>
    <t>Ogawa</t>
  </si>
  <si>
    <t>Sendoda</t>
  </si>
  <si>
    <t>Yamada</t>
  </si>
  <si>
    <t>Kakutani</t>
  </si>
  <si>
    <t>Japan</t>
  </si>
  <si>
    <t>Szcmik-Hojniak</t>
  </si>
  <si>
    <t>Anna</t>
  </si>
  <si>
    <t>Poland</t>
  </si>
  <si>
    <t>Redesign of an engineering curriculum informed by the women-in-engineering program</t>
  </si>
  <si>
    <t>Mead</t>
  </si>
  <si>
    <t>Patricia F.</t>
  </si>
  <si>
    <t>Bigio</t>
  </si>
  <si>
    <t>David</t>
  </si>
  <si>
    <t>James</t>
  </si>
  <si>
    <t>Duncan</t>
  </si>
  <si>
    <t>Rosenfeld</t>
  </si>
  <si>
    <t>Elizabeth</t>
  </si>
  <si>
    <t>m</t>
  </si>
  <si>
    <t>1A</t>
  </si>
  <si>
    <t>USA</t>
  </si>
  <si>
    <t>Cross-cultural and chilly climate issues for women in engineering</t>
  </si>
  <si>
    <t>Cavin</t>
  </si>
  <si>
    <t>Susan</t>
  </si>
  <si>
    <t>Siskind</t>
  </si>
  <si>
    <t>Amy</t>
  </si>
  <si>
    <t>Sex culture of female students in Hong Kong</t>
  </si>
  <si>
    <t>Lid</t>
  </si>
  <si>
    <t>Anita M.M.</t>
  </si>
  <si>
    <t>Fenyi</t>
  </si>
  <si>
    <t>H</t>
  </si>
  <si>
    <t>Hungary</t>
  </si>
  <si>
    <t>Changes in the role of women in engineering during the 50 years</t>
  </si>
  <si>
    <t>Women in agriculture production</t>
  </si>
  <si>
    <t>Mongolia</t>
  </si>
  <si>
    <t>Chances of women for a career in the different countries</t>
  </si>
  <si>
    <t>Women in engineering in Canada: where do we go from here?</t>
  </si>
  <si>
    <t>Frize</t>
  </si>
  <si>
    <t>Monique</t>
  </si>
  <si>
    <t>1B</t>
  </si>
  <si>
    <t>Canada</t>
  </si>
  <si>
    <t>A survey of women and men engineers in the United States</t>
  </si>
  <si>
    <t>Layne</t>
  </si>
  <si>
    <t>Peggy</t>
  </si>
  <si>
    <t>Woman in Georgia</t>
  </si>
  <si>
    <t>Buadze</t>
  </si>
  <si>
    <t>Georgia</t>
  </si>
  <si>
    <t>Women engineers in France: education and career</t>
  </si>
  <si>
    <t>Rodot</t>
  </si>
  <si>
    <t>Marianne</t>
  </si>
  <si>
    <t>Chavany</t>
  </si>
  <si>
    <t>Clémentine</t>
  </si>
  <si>
    <t>Labatut-Chabaud</t>
  </si>
  <si>
    <t>Brigitte</t>
  </si>
  <si>
    <t>France</t>
  </si>
  <si>
    <t>The Swiss association for women engineers (SVIN/ASFI)</t>
  </si>
  <si>
    <t>Kalt Scholl</t>
  </si>
  <si>
    <t>Isabelle</t>
  </si>
  <si>
    <t>Closs</t>
  </si>
  <si>
    <t>Corinne</t>
  </si>
  <si>
    <t>Switzerland</t>
  </si>
  <si>
    <t>Transfer of knowledge</t>
  </si>
  <si>
    <t>Abello</t>
  </si>
  <si>
    <t>Montse</t>
  </si>
  <si>
    <t>Medir</t>
  </si>
  <si>
    <t>Magda</t>
  </si>
  <si>
    <t>Spain</t>
  </si>
  <si>
    <t>Science and engineering education: case studies of transforming the university curriculum to female-friendly and community-centered approaches</t>
  </si>
  <si>
    <t>Hynes</t>
  </si>
  <si>
    <t>Watts</t>
  </si>
  <si>
    <t>sessions</t>
  </si>
  <si>
    <t>papers</t>
  </si>
  <si>
    <t>speakers</t>
  </si>
  <si>
    <t>Agnes</t>
  </si>
  <si>
    <t>Elizaveta</t>
  </si>
  <si>
    <t>Development and role of women in technology. Engineering based industries</t>
  </si>
  <si>
    <t>Mitzuko</t>
  </si>
  <si>
    <t>2x</t>
  </si>
  <si>
    <t>Betty P. Preece</t>
  </si>
  <si>
    <t>Lai Yin Ng</t>
  </si>
  <si>
    <t>Lamjav</t>
  </si>
  <si>
    <t>Batmunkh</t>
  </si>
  <si>
    <t>Nb exp papers</t>
  </si>
  <si>
    <t>Nb abstract only</t>
  </si>
  <si>
    <t>Nb missing</t>
  </si>
  <si>
    <t>Refs paper</t>
  </si>
  <si>
    <t>Refs abstract</t>
  </si>
  <si>
    <t>Chemicals at home and in our lives: a women's project</t>
  </si>
  <si>
    <t>167-172</t>
  </si>
  <si>
    <t>n/a</t>
  </si>
  <si>
    <t>213-217</t>
  </si>
  <si>
    <t>219-222</t>
  </si>
  <si>
    <t>Etsuyo</t>
  </si>
  <si>
    <t>Yoko</t>
  </si>
  <si>
    <t>Tomoko</t>
  </si>
  <si>
    <t>Haruko</t>
  </si>
  <si>
    <t>H. Patricia</t>
  </si>
  <si>
    <t>Julie</t>
  </si>
  <si>
    <t>225-228</t>
  </si>
  <si>
    <t>231-235</t>
  </si>
  <si>
    <t>207-212</t>
  </si>
  <si>
    <t>203-204</t>
  </si>
  <si>
    <t>197-201</t>
  </si>
  <si>
    <t>191-196</t>
  </si>
  <si>
    <t>183-189</t>
  </si>
  <si>
    <t>173-178</t>
  </si>
  <si>
    <t>179-182</t>
  </si>
  <si>
    <t>163-166</t>
  </si>
  <si>
    <t>157-161</t>
  </si>
  <si>
    <t>151-156</t>
  </si>
  <si>
    <t>2 (8)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</si>
  <si>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</si>
  <si>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</si>
  <si>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</si>
  <si>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</si>
  <si>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</si>
  <si>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</si>
  <si>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</si>
  <si>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</si>
  <si>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</si>
  <si>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</si>
  <si>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</si>
  <si>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</si>
  <si>
    <t>H. Host country (will replace region code when applicable)</t>
  </si>
  <si>
    <t>total 33</t>
  </si>
  <si>
    <t>pas dans les S&amp;T papers</t>
  </si>
  <si>
    <t>ne doit pas être comptée 2 fois</t>
  </si>
  <si>
    <t>donc</t>
  </si>
  <si>
    <t>speekers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</si>
</sst>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0" fillId="2" borderId="0" xfId="0" applyFill="1"/>
    <xf numFmtId="0" fontId="0" fillId="0" borderId="2" xfId="0" applyBorder="1"/>
    <xf numFmtId="0" fontId="0" fillId="0" borderId="2" xfId="0" applyBorder="1" applyAlignment="1">
      <alignment horizontal="right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Border="1"/>
    <xf numFmtId="0" fontId="0" fillId="0" borderId="0" xfId="0" applyBorder="1" applyAlignment="1">
      <alignment horizontal="right"/>
    </xf>
    <xf numFmtId="0" fontId="0" fillId="2" borderId="0" xfId="0" applyFill="1" applyBorder="1"/>
    <xf numFmtId="0" fontId="0" fillId="8" borderId="0" xfId="0" applyFill="1"/>
  </cellXfs>
  <cellStyles count="1">
    <cellStyle name="Normal" xfId="0" builtinId="0"/>
  </cellStyles>
  <dxfs count="4">
    <dxf>
      <alignment horizontal="right" vertical="bottom" textRotation="0" wrapText="0" indent="0" justifyLastLine="0" shrinkToFit="0" readingOrder="0"/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A166BD-06C1-4B9F-B1D4-2204A19C8B7F}" name="Table1" displayName="Table1" ref="A1:N35" totalsRowShown="0" headerRowDxfId="3" headerRowBorderDxfId="2" tableBorderDxfId="1">
  <autoFilter ref="A1:N35" xr:uid="{9C9A3ED1-2D4C-4BBF-841E-502B70B60F1E}"/>
  <tableColumns count="14">
    <tableColumn id="1" xr3:uid="{10DBC813-4A43-4AD4-9B70-E43C8A16EDAA}" name="Session"/>
    <tableColumn id="2" xr3:uid="{0E20213E-018C-4C6F-8C69-0D312B577C82}" name="Nb exp papers"/>
    <tableColumn id="12" xr3:uid="{3FBFB8E4-AF30-41CF-9E46-A3CA3D755732}" name="Nb papers"/>
    <tableColumn id="11" xr3:uid="{84171146-4CD4-420F-96CA-B63AF4B148C8}" name="Nb abstract only"/>
    <tableColumn id="10" xr3:uid="{6C12F68B-50C7-4442-82B1-EA18D551644E}" name="Nb missing"/>
    <tableColumn id="3" xr3:uid="{CFED702E-2AAA-4D9E-AA17-B2A93CCCFA46}" name="Session and panel titles"/>
    <tableColumn id="4" xr3:uid="{040358A7-6E8F-4353-8642-DF253BE7EDCA}" name="Papers"/>
    <tableColumn id="5" xr3:uid="{8CE82B9A-6504-4B27-8795-0FEAB1FBCF64}" name="Last name"/>
    <tableColumn id="6" xr3:uid="{158A51C0-EFA0-42AC-87CC-8596C4B69E35}" name="First name"/>
    <tableColumn id="7" xr3:uid="{0662E629-E873-439F-820B-1733F2E33A32}" name="m/f"/>
    <tableColumn id="8" xr3:uid="{4B4DBFE1-4213-440C-B8DB-6C938C1CAFD3}" name="Region" dataDxfId="0"/>
    <tableColumn id="9" xr3:uid="{21586479-B4BF-4B81-BDFC-3F2E0A0EC4FD}" name="Country"/>
    <tableColumn id="13" xr3:uid="{6ED6FC2B-0253-4A3A-976F-9785D23CF31C}" name="Refs paper"/>
    <tableColumn id="14" xr3:uid="{C8D6F681-8159-466D-8389-8B7AC206E25E}" name="Refs abstract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C98B-E899-4C06-B2F4-167E8D7A8684}">
  <dimension ref="A1:N50"/>
  <sheetViews>
    <sheetView tabSelected="1" topLeftCell="A10" zoomScale="90" zoomScaleNormal="90" workbookViewId="0">
      <selection activeCell="L46" sqref="L46"/>
    </sheetView>
  </sheetViews>
  <sheetFormatPr baseColWidth="10" defaultColWidth="9.140625" defaultRowHeight="15" x14ac:dyDescent="0.25"/>
  <cols>
    <col min="6" max="6" width="23" customWidth="1"/>
    <col min="7" max="7" width="45.42578125" customWidth="1"/>
    <col min="8" max="8" width="15.7109375" customWidth="1"/>
  </cols>
  <sheetData>
    <row r="1" spans="1:14" x14ac:dyDescent="0.25">
      <c r="A1" s="1" t="s">
        <v>0</v>
      </c>
      <c r="B1" s="1" t="s">
        <v>111</v>
      </c>
      <c r="C1" s="1" t="s">
        <v>1</v>
      </c>
      <c r="D1" s="1" t="s">
        <v>112</v>
      </c>
      <c r="E1" s="1" t="s">
        <v>113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114</v>
      </c>
      <c r="N1" s="1" t="s">
        <v>115</v>
      </c>
    </row>
    <row r="2" spans="1:14" x14ac:dyDescent="0.25">
      <c r="A2" s="15">
        <v>1</v>
      </c>
      <c r="B2" s="13">
        <v>11</v>
      </c>
      <c r="C2" s="13">
        <v>10</v>
      </c>
      <c r="D2" s="13">
        <v>0</v>
      </c>
      <c r="E2" s="13">
        <v>1</v>
      </c>
      <c r="F2" s="13" t="s">
        <v>9</v>
      </c>
      <c r="G2" s="13" t="s">
        <v>104</v>
      </c>
      <c r="H2" s="13" t="s">
        <v>10</v>
      </c>
      <c r="I2" s="13" t="s">
        <v>11</v>
      </c>
      <c r="J2" s="13" t="s">
        <v>12</v>
      </c>
      <c r="K2" s="14">
        <v>11</v>
      </c>
      <c r="L2" s="13" t="s">
        <v>13</v>
      </c>
      <c r="M2" s="13" t="s">
        <v>138</v>
      </c>
      <c r="N2" s="13"/>
    </row>
    <row r="3" spans="1:14" x14ac:dyDescent="0.25">
      <c r="G3" s="9" t="s">
        <v>15</v>
      </c>
      <c r="H3" s="12" t="s">
        <v>16</v>
      </c>
      <c r="I3" s="12" t="s">
        <v>17</v>
      </c>
      <c r="J3" t="s">
        <v>12</v>
      </c>
      <c r="K3" s="2">
        <v>10</v>
      </c>
      <c r="L3" t="s">
        <v>14</v>
      </c>
      <c r="M3" t="s">
        <v>137</v>
      </c>
    </row>
    <row r="4" spans="1:14" x14ac:dyDescent="0.25">
      <c r="G4" t="s">
        <v>18</v>
      </c>
      <c r="H4" t="s">
        <v>19</v>
      </c>
      <c r="I4" t="s">
        <v>20</v>
      </c>
      <c r="J4" t="s">
        <v>12</v>
      </c>
      <c r="K4" s="2">
        <v>10</v>
      </c>
      <c r="L4" t="s">
        <v>14</v>
      </c>
      <c r="M4" t="s">
        <v>136</v>
      </c>
    </row>
    <row r="5" spans="1:14" x14ac:dyDescent="0.25">
      <c r="H5" t="s">
        <v>21</v>
      </c>
      <c r="I5" t="s">
        <v>22</v>
      </c>
      <c r="J5" t="s">
        <v>12</v>
      </c>
      <c r="K5" s="2">
        <v>10</v>
      </c>
      <c r="L5" t="s">
        <v>14</v>
      </c>
    </row>
    <row r="6" spans="1:14" x14ac:dyDescent="0.25">
      <c r="G6" t="s">
        <v>23</v>
      </c>
      <c r="H6" t="s">
        <v>24</v>
      </c>
      <c r="I6" t="s">
        <v>25</v>
      </c>
      <c r="J6" t="s">
        <v>12</v>
      </c>
      <c r="K6" s="2">
        <v>11</v>
      </c>
      <c r="L6" t="s">
        <v>13</v>
      </c>
      <c r="M6" t="s">
        <v>117</v>
      </c>
    </row>
    <row r="7" spans="1:14" x14ac:dyDescent="0.25">
      <c r="H7" t="s">
        <v>26</v>
      </c>
      <c r="I7" t="s">
        <v>27</v>
      </c>
      <c r="J7" t="s">
        <v>12</v>
      </c>
      <c r="K7" s="2">
        <v>11</v>
      </c>
      <c r="L7" t="s">
        <v>13</v>
      </c>
    </row>
    <row r="8" spans="1:14" x14ac:dyDescent="0.25">
      <c r="G8" t="s">
        <v>28</v>
      </c>
      <c r="H8" t="s">
        <v>29</v>
      </c>
      <c r="I8" t="s">
        <v>105</v>
      </c>
      <c r="J8" t="s">
        <v>12</v>
      </c>
      <c r="K8" s="2">
        <v>10</v>
      </c>
      <c r="L8" t="s">
        <v>34</v>
      </c>
      <c r="M8" t="s">
        <v>134</v>
      </c>
    </row>
    <row r="9" spans="1:14" x14ac:dyDescent="0.25">
      <c r="H9" t="s">
        <v>30</v>
      </c>
      <c r="I9" t="s">
        <v>121</v>
      </c>
      <c r="J9" t="s">
        <v>12</v>
      </c>
      <c r="K9" s="2">
        <v>10</v>
      </c>
      <c r="L9" t="s">
        <v>34</v>
      </c>
    </row>
    <row r="10" spans="1:14" x14ac:dyDescent="0.25">
      <c r="H10" t="s">
        <v>31</v>
      </c>
      <c r="I10" t="s">
        <v>122</v>
      </c>
      <c r="J10" t="s">
        <v>12</v>
      </c>
      <c r="K10" s="2">
        <v>10</v>
      </c>
      <c r="L10" t="s">
        <v>34</v>
      </c>
    </row>
    <row r="11" spans="1:14" x14ac:dyDescent="0.25">
      <c r="H11" t="s">
        <v>32</v>
      </c>
      <c r="I11" t="s">
        <v>123</v>
      </c>
      <c r="J11" t="s">
        <v>12</v>
      </c>
      <c r="K11" s="2">
        <v>10</v>
      </c>
      <c r="L11" t="s">
        <v>34</v>
      </c>
    </row>
    <row r="12" spans="1:14" x14ac:dyDescent="0.25">
      <c r="H12" t="s">
        <v>33</v>
      </c>
      <c r="I12" t="s">
        <v>124</v>
      </c>
      <c r="J12" t="s">
        <v>12</v>
      </c>
      <c r="K12" s="2">
        <v>10</v>
      </c>
      <c r="L12" t="s">
        <v>34</v>
      </c>
    </row>
    <row r="13" spans="1:14" x14ac:dyDescent="0.25">
      <c r="G13" s="9" t="s">
        <v>9</v>
      </c>
      <c r="H13" t="s">
        <v>35</v>
      </c>
      <c r="I13" t="s">
        <v>36</v>
      </c>
      <c r="J13" t="s">
        <v>12</v>
      </c>
      <c r="K13" s="2">
        <v>4</v>
      </c>
      <c r="L13" t="s">
        <v>37</v>
      </c>
      <c r="M13" t="s">
        <v>135</v>
      </c>
    </row>
    <row r="14" spans="1:14" x14ac:dyDescent="0.25">
      <c r="G14" t="s">
        <v>38</v>
      </c>
      <c r="H14" t="s">
        <v>39</v>
      </c>
      <c r="I14" t="s">
        <v>40</v>
      </c>
      <c r="J14" t="s">
        <v>12</v>
      </c>
      <c r="K14" s="2" t="s">
        <v>48</v>
      </c>
      <c r="L14" t="s">
        <v>49</v>
      </c>
      <c r="M14" t="s">
        <v>133</v>
      </c>
    </row>
    <row r="15" spans="1:14" x14ac:dyDescent="0.25">
      <c r="H15" t="s">
        <v>41</v>
      </c>
      <c r="I15" t="s">
        <v>42</v>
      </c>
      <c r="J15" t="s">
        <v>47</v>
      </c>
      <c r="K15" s="2" t="s">
        <v>48</v>
      </c>
      <c r="L15" t="s">
        <v>49</v>
      </c>
    </row>
    <row r="16" spans="1:14" x14ac:dyDescent="0.25">
      <c r="H16" t="s">
        <v>44</v>
      </c>
      <c r="I16" t="s">
        <v>43</v>
      </c>
      <c r="J16" t="s">
        <v>47</v>
      </c>
      <c r="K16" s="2" t="s">
        <v>48</v>
      </c>
      <c r="L16" t="s">
        <v>49</v>
      </c>
    </row>
    <row r="17" spans="1:14" x14ac:dyDescent="0.25">
      <c r="H17" t="s">
        <v>45</v>
      </c>
      <c r="I17" t="s">
        <v>46</v>
      </c>
      <c r="J17" t="s">
        <v>12</v>
      </c>
      <c r="K17" s="2" t="s">
        <v>48</v>
      </c>
      <c r="L17" t="s">
        <v>49</v>
      </c>
    </row>
    <row r="18" spans="1:14" x14ac:dyDescent="0.25">
      <c r="G18" s="9" t="s">
        <v>50</v>
      </c>
      <c r="H18" t="s">
        <v>51</v>
      </c>
      <c r="I18" t="s">
        <v>52</v>
      </c>
      <c r="J18" t="s">
        <v>12</v>
      </c>
      <c r="K18" s="2" t="s">
        <v>48</v>
      </c>
      <c r="L18" t="s">
        <v>49</v>
      </c>
      <c r="M18" t="s">
        <v>132</v>
      </c>
    </row>
    <row r="19" spans="1:14" x14ac:dyDescent="0.25">
      <c r="A19" s="13"/>
      <c r="B19" s="13"/>
      <c r="C19" s="13"/>
      <c r="D19" s="13"/>
      <c r="E19" s="13"/>
      <c r="F19" s="13"/>
      <c r="G19" s="13"/>
      <c r="H19" s="13" t="s">
        <v>53</v>
      </c>
      <c r="I19" s="13" t="s">
        <v>54</v>
      </c>
      <c r="J19" s="13" t="s">
        <v>12</v>
      </c>
      <c r="K19" s="14" t="s">
        <v>48</v>
      </c>
      <c r="L19" s="13" t="s">
        <v>49</v>
      </c>
      <c r="M19" s="13"/>
      <c r="N19" s="13"/>
    </row>
    <row r="20" spans="1:14" x14ac:dyDescent="0.25">
      <c r="G20" s="11" t="s">
        <v>55</v>
      </c>
      <c r="H20" t="s">
        <v>56</v>
      </c>
      <c r="I20" t="s">
        <v>57</v>
      </c>
      <c r="J20" t="s">
        <v>12</v>
      </c>
      <c r="K20" s="2">
        <v>10</v>
      </c>
      <c r="L20" t="s">
        <v>14</v>
      </c>
      <c r="M20" t="s">
        <v>131</v>
      </c>
    </row>
    <row r="21" spans="1:14" x14ac:dyDescent="0.25">
      <c r="H21" s="12" t="s">
        <v>16</v>
      </c>
      <c r="I21" s="12" t="s">
        <v>17</v>
      </c>
      <c r="J21" t="s">
        <v>12</v>
      </c>
      <c r="K21" s="2">
        <v>10</v>
      </c>
      <c r="L21" t="s">
        <v>14</v>
      </c>
    </row>
    <row r="22" spans="1:14" x14ac:dyDescent="0.25">
      <c r="G22" s="10" t="s">
        <v>61</v>
      </c>
      <c r="H22" t="s">
        <v>58</v>
      </c>
      <c r="I22" t="s">
        <v>102</v>
      </c>
      <c r="J22" t="s">
        <v>12</v>
      </c>
      <c r="K22" s="2" t="s">
        <v>59</v>
      </c>
      <c r="L22" t="s">
        <v>60</v>
      </c>
      <c r="M22" t="s">
        <v>130</v>
      </c>
    </row>
    <row r="23" spans="1:14" x14ac:dyDescent="0.25">
      <c r="A23" s="4"/>
      <c r="B23" s="4"/>
      <c r="C23" s="4"/>
      <c r="D23" s="4"/>
      <c r="E23" s="4"/>
      <c r="F23" s="4"/>
      <c r="G23" s="4" t="s">
        <v>62</v>
      </c>
      <c r="H23" s="4" t="s">
        <v>109</v>
      </c>
      <c r="I23" s="4" t="s">
        <v>110</v>
      </c>
      <c r="J23" s="4" t="s">
        <v>12</v>
      </c>
      <c r="K23" s="5">
        <v>10</v>
      </c>
      <c r="L23" s="4" t="s">
        <v>63</v>
      </c>
      <c r="M23" s="4" t="s">
        <v>118</v>
      </c>
      <c r="N23" s="4" t="s">
        <v>118</v>
      </c>
    </row>
    <row r="24" spans="1:14" x14ac:dyDescent="0.25">
      <c r="A24" s="3">
        <v>2</v>
      </c>
      <c r="B24">
        <v>5</v>
      </c>
      <c r="C24">
        <v>4</v>
      </c>
      <c r="D24">
        <v>1</v>
      </c>
      <c r="E24">
        <v>0</v>
      </c>
      <c r="F24" t="s">
        <v>64</v>
      </c>
      <c r="G24" t="s">
        <v>65</v>
      </c>
      <c r="H24" t="s">
        <v>66</v>
      </c>
      <c r="I24" t="s">
        <v>67</v>
      </c>
      <c r="J24" t="s">
        <v>12</v>
      </c>
      <c r="K24" s="2" t="s">
        <v>68</v>
      </c>
      <c r="L24" t="s">
        <v>69</v>
      </c>
      <c r="M24" t="s">
        <v>129</v>
      </c>
    </row>
    <row r="25" spans="1:14" x14ac:dyDescent="0.25">
      <c r="G25" t="s">
        <v>70</v>
      </c>
      <c r="H25" t="s">
        <v>71</v>
      </c>
      <c r="I25" t="s">
        <v>72</v>
      </c>
      <c r="J25" t="s">
        <v>12</v>
      </c>
      <c r="K25" s="2" t="s">
        <v>48</v>
      </c>
      <c r="L25" t="s">
        <v>49</v>
      </c>
      <c r="M25" t="s">
        <v>119</v>
      </c>
    </row>
    <row r="26" spans="1:14" x14ac:dyDescent="0.25">
      <c r="G26" s="10" t="s">
        <v>73</v>
      </c>
      <c r="H26" t="s">
        <v>74</v>
      </c>
      <c r="I26" t="s">
        <v>103</v>
      </c>
      <c r="J26" t="s">
        <v>12</v>
      </c>
      <c r="K26" s="2">
        <v>4</v>
      </c>
      <c r="L26" t="s">
        <v>75</v>
      </c>
      <c r="M26" t="s">
        <v>120</v>
      </c>
    </row>
    <row r="27" spans="1:14" x14ac:dyDescent="0.25">
      <c r="G27" t="s">
        <v>76</v>
      </c>
      <c r="H27" t="s">
        <v>77</v>
      </c>
      <c r="I27" t="s">
        <v>78</v>
      </c>
      <c r="J27" t="s">
        <v>12</v>
      </c>
      <c r="K27" s="2">
        <v>3</v>
      </c>
      <c r="L27" t="s">
        <v>83</v>
      </c>
      <c r="M27" t="s">
        <v>127</v>
      </c>
    </row>
    <row r="28" spans="1:14" x14ac:dyDescent="0.25">
      <c r="H28" t="s">
        <v>79</v>
      </c>
      <c r="I28" t="s">
        <v>80</v>
      </c>
      <c r="J28" t="s">
        <v>12</v>
      </c>
      <c r="K28" s="2">
        <v>3</v>
      </c>
      <c r="L28" t="s">
        <v>83</v>
      </c>
    </row>
    <row r="29" spans="1:14" x14ac:dyDescent="0.25">
      <c r="H29" t="s">
        <v>81</v>
      </c>
      <c r="I29" t="s">
        <v>82</v>
      </c>
      <c r="J29" t="s">
        <v>12</v>
      </c>
      <c r="K29" s="2">
        <v>3</v>
      </c>
      <c r="L29" t="s">
        <v>83</v>
      </c>
    </row>
    <row r="30" spans="1:14" x14ac:dyDescent="0.25">
      <c r="G30" t="s">
        <v>84</v>
      </c>
      <c r="H30" t="s">
        <v>85</v>
      </c>
      <c r="I30" t="s">
        <v>86</v>
      </c>
      <c r="J30" t="s">
        <v>12</v>
      </c>
      <c r="K30" s="2">
        <v>3</v>
      </c>
      <c r="L30" t="s">
        <v>89</v>
      </c>
      <c r="N30">
        <v>229</v>
      </c>
    </row>
    <row r="31" spans="1:14" x14ac:dyDescent="0.25">
      <c r="A31" s="4"/>
      <c r="B31" s="4"/>
      <c r="C31" s="4"/>
      <c r="D31" s="4"/>
      <c r="E31" s="4"/>
      <c r="F31" s="4"/>
      <c r="G31" s="4"/>
      <c r="H31" s="4" t="s">
        <v>87</v>
      </c>
      <c r="I31" s="4" t="s">
        <v>88</v>
      </c>
      <c r="J31" s="4" t="s">
        <v>12</v>
      </c>
      <c r="K31" s="5">
        <v>3</v>
      </c>
      <c r="L31" s="4" t="s">
        <v>89</v>
      </c>
      <c r="M31" s="4"/>
      <c r="N31" s="4"/>
    </row>
    <row r="32" spans="1:14" x14ac:dyDescent="0.25">
      <c r="A32" s="3">
        <v>3</v>
      </c>
      <c r="B32" t="s">
        <v>139</v>
      </c>
      <c r="C32">
        <v>1</v>
      </c>
      <c r="D32">
        <v>1</v>
      </c>
      <c r="E32">
        <v>0</v>
      </c>
      <c r="F32" t="s">
        <v>90</v>
      </c>
      <c r="G32" t="s">
        <v>116</v>
      </c>
      <c r="H32" t="s">
        <v>91</v>
      </c>
      <c r="I32" t="s">
        <v>92</v>
      </c>
      <c r="J32" t="s">
        <v>12</v>
      </c>
      <c r="K32" s="2">
        <v>3</v>
      </c>
      <c r="L32" t="s">
        <v>95</v>
      </c>
      <c r="M32" t="s">
        <v>128</v>
      </c>
    </row>
    <row r="33" spans="1:14" x14ac:dyDescent="0.25">
      <c r="H33" t="s">
        <v>93</v>
      </c>
      <c r="I33" t="s">
        <v>94</v>
      </c>
      <c r="J33" t="s">
        <v>12</v>
      </c>
      <c r="K33" s="2">
        <v>3</v>
      </c>
      <c r="L33" t="s">
        <v>95</v>
      </c>
    </row>
    <row r="34" spans="1:14" x14ac:dyDescent="0.25">
      <c r="G34" t="s">
        <v>96</v>
      </c>
      <c r="H34" t="s">
        <v>97</v>
      </c>
      <c r="I34" t="s">
        <v>125</v>
      </c>
      <c r="J34" t="s">
        <v>12</v>
      </c>
      <c r="K34" s="2" t="s">
        <v>48</v>
      </c>
      <c r="L34" t="s">
        <v>49</v>
      </c>
      <c r="N34">
        <v>254</v>
      </c>
    </row>
    <row r="35" spans="1:14" x14ac:dyDescent="0.25">
      <c r="H35" t="s">
        <v>98</v>
      </c>
      <c r="I35" t="s">
        <v>126</v>
      </c>
      <c r="J35" t="s">
        <v>12</v>
      </c>
      <c r="K35" s="2" t="s">
        <v>48</v>
      </c>
      <c r="L35" t="s">
        <v>49</v>
      </c>
    </row>
    <row r="37" spans="1:14" x14ac:dyDescent="0.25">
      <c r="A37" s="6" t="s">
        <v>99</v>
      </c>
      <c r="B37" s="6" t="s">
        <v>100</v>
      </c>
      <c r="C37" s="6"/>
      <c r="D37" s="6"/>
      <c r="E37" s="6"/>
      <c r="F37" s="7"/>
      <c r="G37" s="7"/>
      <c r="H37" s="6" t="s">
        <v>101</v>
      </c>
      <c r="I37" s="7">
        <f>COUNTA(I2:I35)</f>
        <v>34</v>
      </c>
      <c r="J37" s="7"/>
      <c r="K37" s="8" t="s">
        <v>59</v>
      </c>
      <c r="L37" s="7">
        <f>COUNTIF(Table1[Region],"H")</f>
        <v>1</v>
      </c>
      <c r="N37" t="s">
        <v>140</v>
      </c>
    </row>
    <row r="38" spans="1:14" x14ac:dyDescent="0.25">
      <c r="A38" s="7">
        <v>3</v>
      </c>
      <c r="B38" s="7">
        <v>18</v>
      </c>
      <c r="C38" s="7">
        <f>SUM(C2:C36)</f>
        <v>15</v>
      </c>
      <c r="D38" s="7">
        <v>2</v>
      </c>
      <c r="E38" s="7">
        <v>1</v>
      </c>
      <c r="F38" s="7"/>
      <c r="G38" s="7"/>
      <c r="H38" s="6" t="s">
        <v>12</v>
      </c>
      <c r="I38" s="7">
        <f>COUNTIF(J2:J35,"f")</f>
        <v>32</v>
      </c>
      <c r="J38" s="7"/>
      <c r="K38" s="8" t="s">
        <v>48</v>
      </c>
      <c r="L38" s="7">
        <f>COUNTIF(Table1[Region],"1A")</f>
        <v>9</v>
      </c>
      <c r="N38" t="s">
        <v>141</v>
      </c>
    </row>
    <row r="39" spans="1:14" x14ac:dyDescent="0.25">
      <c r="H39" s="6" t="s">
        <v>47</v>
      </c>
      <c r="I39" s="7">
        <f>COUNTIF(J2:J35,"m")</f>
        <v>2</v>
      </c>
      <c r="J39" s="7"/>
      <c r="K39" s="8" t="s">
        <v>68</v>
      </c>
      <c r="L39" s="7">
        <f>COUNTIF(Table1[Region],"1B")</f>
        <v>1</v>
      </c>
      <c r="N39" t="s">
        <v>142</v>
      </c>
    </row>
    <row r="40" spans="1:14" x14ac:dyDescent="0.25">
      <c r="H40" s="7"/>
      <c r="K40" s="6">
        <v>3</v>
      </c>
      <c r="L40" s="7">
        <f>COUNTIF(Table1[Region],"3")</f>
        <v>7</v>
      </c>
      <c r="N40" t="s">
        <v>143</v>
      </c>
    </row>
    <row r="41" spans="1:14" x14ac:dyDescent="0.25">
      <c r="H41" s="6" t="s">
        <v>106</v>
      </c>
      <c r="K41" s="6">
        <v>4</v>
      </c>
      <c r="L41" s="7">
        <f>COUNTIF(Table1[Region],"4")</f>
        <v>2</v>
      </c>
      <c r="N41" t="s">
        <v>144</v>
      </c>
    </row>
    <row r="42" spans="1:14" x14ac:dyDescent="0.25">
      <c r="G42" s="16" t="s">
        <v>154</v>
      </c>
      <c r="H42" s="16" t="s">
        <v>107</v>
      </c>
      <c r="K42" s="6">
        <v>10</v>
      </c>
      <c r="L42" s="7">
        <v>10</v>
      </c>
      <c r="N42" t="s">
        <v>145</v>
      </c>
    </row>
    <row r="43" spans="1:14" x14ac:dyDescent="0.25">
      <c r="G43" s="12" t="s">
        <v>155</v>
      </c>
      <c r="H43" s="12" t="s">
        <v>108</v>
      </c>
      <c r="K43" s="6">
        <v>11</v>
      </c>
      <c r="L43" s="7">
        <f>COUNTIF(Table1[Region],"11")</f>
        <v>3</v>
      </c>
      <c r="N43" t="s">
        <v>146</v>
      </c>
    </row>
    <row r="44" spans="1:14" x14ac:dyDescent="0.25">
      <c r="N44" t="s">
        <v>147</v>
      </c>
    </row>
    <row r="45" spans="1:14" x14ac:dyDescent="0.25">
      <c r="N45" t="s">
        <v>148</v>
      </c>
    </row>
    <row r="46" spans="1:14" x14ac:dyDescent="0.25">
      <c r="J46" t="s">
        <v>156</v>
      </c>
      <c r="K46" t="s">
        <v>153</v>
      </c>
      <c r="L46" t="s">
        <v>157</v>
      </c>
      <c r="N46" t="s">
        <v>149</v>
      </c>
    </row>
    <row r="47" spans="1:14" x14ac:dyDescent="0.25">
      <c r="N47" t="s">
        <v>150</v>
      </c>
    </row>
    <row r="48" spans="1:14" x14ac:dyDescent="0.25">
      <c r="N48" t="s">
        <v>151</v>
      </c>
    </row>
    <row r="50" spans="14:14" x14ac:dyDescent="0.25">
      <c r="N50" t="s">
        <v>152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2021-07-18T18:32:09Z</dcterms:created>
  <dcterms:modified xsi:type="dcterms:W3CDTF">2023-10-15T15:40:37Z</dcterms:modified>
</cp:coreProperties>
</file>