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\Excel finaux S&amp;T\"/>
    </mc:Choice>
  </mc:AlternateContent>
  <xr:revisionPtr revIDLastSave="0" documentId="8_{015D13DA-C3EC-4ABB-9436-9C936403EA22}" xr6:coauthVersionLast="36" xr6:coauthVersionMax="36" xr10:uidLastSave="{00000000-0000-0000-0000-000000000000}"/>
  <bookViews>
    <workbookView xWindow="0" yWindow="0" windowWidth="28800" windowHeight="12225" xr2:uid="{C4CECEB6-A0F2-4481-9998-2E09208B32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N64" i="1"/>
  <c r="N63" i="1"/>
  <c r="N62" i="1"/>
  <c r="N61" i="1"/>
  <c r="N60" i="1"/>
  <c r="N59" i="1"/>
  <c r="N58" i="1"/>
  <c r="N56" i="1"/>
  <c r="N55" i="1"/>
  <c r="N54" i="1"/>
  <c r="F116" i="1"/>
  <c r="I124" i="1"/>
  <c r="I117" i="1"/>
  <c r="I116" i="1"/>
  <c r="I118" i="1"/>
  <c r="I119" i="1"/>
  <c r="I120" i="1"/>
  <c r="I121" i="1"/>
  <c r="I122" i="1"/>
  <c r="I123" i="1"/>
  <c r="I125" i="1"/>
  <c r="F143" i="1" l="1"/>
  <c r="F119" i="1"/>
  <c r="F118" i="1"/>
  <c r="F117" i="1"/>
  <c r="I147" i="1"/>
  <c r="I143" i="1"/>
  <c r="F144" i="1"/>
  <c r="F146" i="1"/>
  <c r="F145" i="1"/>
</calcChain>
</file>

<file path=xl/sharedStrings.xml><?xml version="1.0" encoding="utf-8"?>
<sst xmlns="http://schemas.openxmlformats.org/spreadsheetml/2006/main" count="723" uniqueCount="307">
  <si>
    <t>Session</t>
  </si>
  <si>
    <t>Nb papers</t>
  </si>
  <si>
    <t>Last name</t>
  </si>
  <si>
    <t>First name</t>
  </si>
  <si>
    <t>m/f</t>
  </si>
  <si>
    <t>Region</t>
  </si>
  <si>
    <t>Country</t>
  </si>
  <si>
    <t>May</t>
  </si>
  <si>
    <t>Elizabeth</t>
  </si>
  <si>
    <t>Dowdeswell</t>
  </si>
  <si>
    <t>Bruce</t>
  </si>
  <si>
    <t>James</t>
  </si>
  <si>
    <t>Hélène</t>
  </si>
  <si>
    <t>Connor</t>
  </si>
  <si>
    <t>France</t>
  </si>
  <si>
    <t>m</t>
  </si>
  <si>
    <t>Rosser</t>
  </si>
  <si>
    <t>Sue</t>
  </si>
  <si>
    <t>1A</t>
  </si>
  <si>
    <t>USA</t>
  </si>
  <si>
    <t>Workforce Challenges and Potential Remedies for the Information and Communications Technology (ICT) industry sector</t>
  </si>
  <si>
    <t>Simson</t>
  </si>
  <si>
    <t>Claudine</t>
  </si>
  <si>
    <t>Kathleen E.</t>
  </si>
  <si>
    <t>Sandall</t>
  </si>
  <si>
    <t>Peach</t>
  </si>
  <si>
    <t>Terry</t>
  </si>
  <si>
    <t>f</t>
  </si>
  <si>
    <t>Format</t>
  </si>
  <si>
    <t>Symposium</t>
  </si>
  <si>
    <t>Climate change</t>
  </si>
  <si>
    <t>Titles</t>
  </si>
  <si>
    <t>Plenary</t>
  </si>
  <si>
    <t>Women's studies</t>
  </si>
  <si>
    <t>Panel</t>
  </si>
  <si>
    <t>Building Bridges between Women's Studies and the Natural, Applied and Health Sciences</t>
  </si>
  <si>
    <t>MacDonald</t>
  </si>
  <si>
    <t>Marilyn</t>
  </si>
  <si>
    <t>Nicole</t>
  </si>
  <si>
    <t>Dewandre</t>
  </si>
  <si>
    <t>Farkas</t>
  </si>
  <si>
    <t>Meredith</t>
  </si>
  <si>
    <t>Kimball</t>
  </si>
  <si>
    <t>Bonnie</t>
  </si>
  <si>
    <t>Shulman</t>
  </si>
  <si>
    <t>Belgium</t>
  </si>
  <si>
    <t>Women in Information Technology: Enabling Women to Pursue Careers in Computing through Post Baccalaureate Programs</t>
  </si>
  <si>
    <t>Klawe</t>
  </si>
  <si>
    <t>Maria</t>
  </si>
  <si>
    <t>Ian</t>
  </si>
  <si>
    <t>Cavers</t>
  </si>
  <si>
    <t>Belleville</t>
  </si>
  <si>
    <t>Patrice</t>
  </si>
  <si>
    <t>Manfred</t>
  </si>
  <si>
    <t>Bultmann</t>
  </si>
  <si>
    <t>Nasiopoulos</t>
  </si>
  <si>
    <t>Panos</t>
  </si>
  <si>
    <t>Raymond</t>
  </si>
  <si>
    <t>Holland</t>
  </si>
  <si>
    <t>Ethics and science</t>
  </si>
  <si>
    <t>Somerville</t>
  </si>
  <si>
    <t>Margaret</t>
  </si>
  <si>
    <t>Willem</t>
  </si>
  <si>
    <t>Vanderburg</t>
  </si>
  <si>
    <t>Gibbins</t>
  </si>
  <si>
    <t>Ann</t>
  </si>
  <si>
    <t>Margaritis</t>
  </si>
  <si>
    <t>Argyrios</t>
  </si>
  <si>
    <t>Beckett</t>
  </si>
  <si>
    <t>Barbara</t>
  </si>
  <si>
    <t>Ighoroje</t>
  </si>
  <si>
    <t>Ahbor</t>
  </si>
  <si>
    <t>Nigeria</t>
  </si>
  <si>
    <t>Evelyn</t>
  </si>
  <si>
    <t>Unuigbe</t>
  </si>
  <si>
    <t>The Ethical Question: Clinical and Laboratory Experimentation Perspectives in Nigeria</t>
  </si>
  <si>
    <t>Youth Program Plenary “Youth Engagement in Science and Technology”</t>
  </si>
  <si>
    <t>Saraswathy</t>
  </si>
  <si>
    <t>Submaranian</t>
  </si>
  <si>
    <t>Jennifer</t>
  </si>
  <si>
    <t>Flanagan</t>
  </si>
  <si>
    <t>India</t>
  </si>
  <si>
    <t>The Role of Technical Societies in the Recruitment, Retention, and Advancement of Women Engineers</t>
  </si>
  <si>
    <t>Layne</t>
  </si>
  <si>
    <t>Peggy</t>
  </si>
  <si>
    <t>Jeff</t>
  </si>
  <si>
    <t>Gloria</t>
  </si>
  <si>
    <t>Leonore</t>
  </si>
  <si>
    <t>Witchey-Lakshmanan</t>
  </si>
  <si>
    <t>Moman-Saunders</t>
  </si>
  <si>
    <t>Monica</t>
  </si>
  <si>
    <t>Watson</t>
  </si>
  <si>
    <t>Karan L.</t>
  </si>
  <si>
    <t>H</t>
  </si>
  <si>
    <t>Canada</t>
  </si>
  <si>
    <t>Women in Engineering and Science: Collaborative Models for the Future</t>
  </si>
  <si>
    <t>Didion</t>
  </si>
  <si>
    <t>Catherine</t>
  </si>
  <si>
    <t>Mattson</t>
  </si>
  <si>
    <t>Gail</t>
  </si>
  <si>
    <t>Susan</t>
  </si>
  <si>
    <t>Staffin Metz</t>
  </si>
  <si>
    <t>(AWIS, WEPAN, SWE)</t>
  </si>
  <si>
    <t>Aboriginal Women: Keepers of the Circle of Knowledge</t>
  </si>
  <si>
    <t>Jetté</t>
  </si>
  <si>
    <t>Corinne</t>
  </si>
  <si>
    <t>Karen</t>
  </si>
  <si>
    <t>Decontie</t>
  </si>
  <si>
    <t>Wuttunee</t>
  </si>
  <si>
    <t>Wanda</t>
  </si>
  <si>
    <t>Priscilla</t>
  </si>
  <si>
    <t>Settee</t>
  </si>
  <si>
    <t>Dyck</t>
  </si>
  <si>
    <t>Lillian E.</t>
  </si>
  <si>
    <t>Progress of the Global Alliance for Diversifying the Science &amp; Engineering Workforce</t>
  </si>
  <si>
    <t>Brainard</t>
  </si>
  <si>
    <t>Susanne G.</t>
  </si>
  <si>
    <t>George</t>
  </si>
  <si>
    <t>Yolanda S.</t>
  </si>
  <si>
    <t>Shirley M.</t>
  </si>
  <si>
    <t>Malcom</t>
  </si>
  <si>
    <t>Mody</t>
  </si>
  <si>
    <t>Priti N.</t>
  </si>
  <si>
    <t>Canadian Coalition of Women in Engineering, Science and Technology (CCWEST) Roundtable</t>
  </si>
  <si>
    <t>Roundtable</t>
  </si>
  <si>
    <t>Armour</t>
  </si>
  <si>
    <t>Margaret-Ann</t>
  </si>
  <si>
    <t>Fowler</t>
  </si>
  <si>
    <t>Shauna</t>
  </si>
  <si>
    <t>Helen</t>
  </si>
  <si>
    <t>Loshny</t>
  </si>
  <si>
    <t>Carter</t>
  </si>
  <si>
    <t>Lisa</t>
  </si>
  <si>
    <t>Carolyn J.</t>
  </si>
  <si>
    <t>Emerson</t>
  </si>
  <si>
    <t>Schmidt</t>
  </si>
  <si>
    <t>Vera</t>
  </si>
  <si>
    <t>Straka</t>
  </si>
  <si>
    <t>Vingilis-Jaremko</t>
  </si>
  <si>
    <t>Larissa</t>
  </si>
  <si>
    <t>Panel Discussion on Affirmative Action Programs and Policies</t>
  </si>
  <si>
    <t>Brychcy</t>
  </si>
  <si>
    <t>Teresa</t>
  </si>
  <si>
    <t>Argentina</t>
  </si>
  <si>
    <t>Bonder</t>
  </si>
  <si>
    <t>Chung</t>
  </si>
  <si>
    <t>Kwang Hwa (Sophia)</t>
  </si>
  <si>
    <t>Korea</t>
  </si>
  <si>
    <t>UK</t>
  </si>
  <si>
    <t>Rees</t>
  </si>
  <si>
    <t>Sevo</t>
  </si>
  <si>
    <t>Ruta</t>
  </si>
  <si>
    <t>Women and Health</t>
  </si>
  <si>
    <t>Bégin</t>
  </si>
  <si>
    <t>Monique</t>
  </si>
  <si>
    <t>Miriam</t>
  </si>
  <si>
    <t>Stewart</t>
  </si>
  <si>
    <t>Student Roundtable Discussion</t>
  </si>
  <si>
    <t>Ennett</t>
  </si>
  <si>
    <t>Colleen M.</t>
  </si>
  <si>
    <t>Elissa</t>
  </si>
  <si>
    <t>Baniassad</t>
  </si>
  <si>
    <t>Miller-Young</t>
  </si>
  <si>
    <t>Janice</t>
  </si>
  <si>
    <t>Allisha</t>
  </si>
  <si>
    <t>Sordi</t>
  </si>
  <si>
    <t>Le Clair</t>
  </si>
  <si>
    <t>Brandon</t>
  </si>
  <si>
    <t>Furlong</t>
  </si>
  <si>
    <t>Workshop</t>
  </si>
  <si>
    <t>Effectiveness of Computer- based, Hands-on Outreach Activities in Increasing the Interest of Elementary and Secondary School Female Students in Computer Science</t>
  </si>
  <si>
    <t>(Youth Program - SWIFT Workshop)</t>
  </si>
  <si>
    <t>Callas</t>
  </si>
  <si>
    <t>Duplantis</t>
  </si>
  <si>
    <t>Willa</t>
  </si>
  <si>
    <t>MacGregor</t>
  </si>
  <si>
    <t>Ng</t>
  </si>
  <si>
    <t>Michele</t>
  </si>
  <si>
    <t>Panel Discussion on Breaking Barriers, Opening Doors to Global Opportunities</t>
  </si>
  <si>
    <t>(Global Opportunities for Women Engineers Panel)</t>
  </si>
  <si>
    <t>(ASME, IEEE, ASCE)</t>
  </si>
  <si>
    <t>Banaszak Gleiter</t>
  </si>
  <si>
    <t>Roberta</t>
  </si>
  <si>
    <t>Deborah L.</t>
  </si>
  <si>
    <t>Grubbe</t>
  </si>
  <si>
    <t>Hentea</t>
  </si>
  <si>
    <t>Mariana</t>
  </si>
  <si>
    <t>Marie</t>
  </si>
  <si>
    <t>Laplante</t>
  </si>
  <si>
    <t>Saiez</t>
  </si>
  <si>
    <t>Felicia</t>
  </si>
  <si>
    <t>Tesciuba</t>
  </si>
  <si>
    <t>A Panel Reports on a World View of Women in Engineering</t>
  </si>
  <si>
    <t>Preece</t>
  </si>
  <si>
    <t>Betty</t>
  </si>
  <si>
    <t>Jackie</t>
  </si>
  <si>
    <t>Longworth</t>
  </si>
  <si>
    <t>Kazuno</t>
  </si>
  <si>
    <t>Mitsuko</t>
  </si>
  <si>
    <t>Kaiser</t>
  </si>
  <si>
    <t>Jamil</t>
  </si>
  <si>
    <t>Italy</t>
  </si>
  <si>
    <t>Japan</t>
  </si>
  <si>
    <t>Mbi</t>
  </si>
  <si>
    <t>Christiana</t>
  </si>
  <si>
    <t>Cameroon</t>
  </si>
  <si>
    <t>Some Influences on Young Women's Interest in a Science Career</t>
  </si>
  <si>
    <t>Youth Program - WISEST Workshop</t>
  </si>
  <si>
    <t>Madill</t>
  </si>
  <si>
    <t>Stewin</t>
  </si>
  <si>
    <t>Leonard L.</t>
  </si>
  <si>
    <t>Anna-Lisa</t>
  </si>
  <si>
    <t>Cicciocoppo</t>
  </si>
  <si>
    <t>Montgomerie</t>
  </si>
  <si>
    <t>Craig T.</t>
  </si>
  <si>
    <t>George W.</t>
  </si>
  <si>
    <t>Fitzsimmons</t>
  </si>
  <si>
    <t>Extending the Vision and Impact: Canadian and U.S. STEM Outreach Experiences</t>
  </si>
  <si>
    <t>Montano</t>
  </si>
  <si>
    <t>Faye</t>
  </si>
  <si>
    <t>Murrin</t>
  </si>
  <si>
    <t>Nelson</t>
  </si>
  <si>
    <t>Nancy</t>
  </si>
  <si>
    <t>Simonson</t>
  </si>
  <si>
    <t>Pat</t>
  </si>
  <si>
    <t>Gender and Information Technology: A New Look at an Old Problem</t>
  </si>
  <si>
    <t>Cukier</t>
  </si>
  <si>
    <t>Wendy</t>
  </si>
  <si>
    <t>Denise</t>
  </si>
  <si>
    <t>Shortt</t>
  </si>
  <si>
    <t>Bolender</t>
  </si>
  <si>
    <t>Anne</t>
  </si>
  <si>
    <t>Des réflexions et des actions pour stimuler les femmes à poursuivre des carrières en sciences et en génie au Québec</t>
  </si>
  <si>
    <t>Fortier</t>
  </si>
  <si>
    <t>Isabelle</t>
  </si>
  <si>
    <t>Marie-Josée</t>
  </si>
  <si>
    <t>Dionne</t>
  </si>
  <si>
    <t>Lafortune</t>
  </si>
  <si>
    <t>Louise</t>
  </si>
  <si>
    <t>Claudie</t>
  </si>
  <si>
    <t>Solar</t>
  </si>
  <si>
    <t>Thibault</t>
  </si>
  <si>
    <t>Brigitte</t>
  </si>
  <si>
    <t>Van Coillie-Tremblay</t>
  </si>
  <si>
    <t>Deschênes</t>
  </si>
  <si>
    <t>Claire</t>
  </si>
  <si>
    <t>Building Life Skills Through Science Education</t>
  </si>
  <si>
    <t>(Youth Program - Let's Talk Science Workshop)</t>
  </si>
  <si>
    <t>Allison</t>
  </si>
  <si>
    <t>Derek</t>
  </si>
  <si>
    <t>Patricia</t>
  </si>
  <si>
    <t>Cailin</t>
  </si>
  <si>
    <t>Clarke</t>
  </si>
  <si>
    <t>Mentoring Diverse Populations: Experiences from MentorNet</t>
  </si>
  <si>
    <t>Muller</t>
  </si>
  <si>
    <t>Carol B.</t>
  </si>
  <si>
    <t>Dockter</t>
  </si>
  <si>
    <t>Ryan-Alapati</t>
  </si>
  <si>
    <t>Marci</t>
  </si>
  <si>
    <t>Mueller</t>
  </si>
  <si>
    <t>Sigrid</t>
  </si>
  <si>
    <t>Obtaining Resources FOR and FROM Women in Science and Engineering</t>
  </si>
  <si>
    <t>Zimmer Daniels</t>
  </si>
  <si>
    <t>Jane</t>
  </si>
  <si>
    <t>Portfolio Careers in Engineering: A Panel of Experience</t>
  </si>
  <si>
    <t>Forbes</t>
  </si>
  <si>
    <t>Judie</t>
  </si>
  <si>
    <t>Melody</t>
  </si>
  <si>
    <t>Kratsios</t>
  </si>
  <si>
    <t>Elleboudy</t>
  </si>
  <si>
    <t>Azza M.</t>
  </si>
  <si>
    <t>Egypt</t>
  </si>
  <si>
    <t>The Hypatia Project: Eliminating Systemic Barriers for Women in Science and Technology</t>
  </si>
  <si>
    <t>Nan</t>
  </si>
  <si>
    <t>Peggy Lee</t>
  </si>
  <si>
    <t>Barkhouse</t>
  </si>
  <si>
    <t>Niven</t>
  </si>
  <si>
    <t>Sherry</t>
  </si>
  <si>
    <t>Doreen</t>
  </si>
  <si>
    <t>Parsons</t>
  </si>
  <si>
    <t>Sewell</t>
  </si>
  <si>
    <t>Rhonda</t>
  </si>
  <si>
    <t>Workshop - Career Success: Skills and Strategies</t>
  </si>
  <si>
    <t>F. Mary</t>
  </si>
  <si>
    <t>Williams</t>
  </si>
  <si>
    <t>(Professional Development - Negotiation Skills and Strategies Workshop)</t>
  </si>
  <si>
    <t>sessions</t>
  </si>
  <si>
    <t>speakers</t>
  </si>
  <si>
    <t>?</t>
  </si>
  <si>
    <t>S&amp;T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</si>
  <si>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</si>
  <si>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</si>
  <si>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</si>
  <si>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</si>
  <si>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</si>
  <si>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</si>
  <si>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</si>
  <si>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</si>
  <si>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</si>
  <si>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</si>
  <si>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</si>
  <si>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GENDER</t>
  </si>
  <si>
    <t>paper page</t>
  </si>
  <si>
    <t>abstract page</t>
  </si>
  <si>
    <t>plutôt social sc</t>
  </si>
  <si>
    <t>Colonne1</t>
  </si>
  <si>
    <t>plutôt aboriginal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</si>
</sst>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3" borderId="3" xfId="0" applyFont="1" applyFill="1" applyBorder="1"/>
    <xf numFmtId="0" fontId="0" fillId="0" borderId="3" xfId="0" applyFont="1" applyBorder="1"/>
    <xf numFmtId="0" fontId="0" fillId="0" borderId="4" xfId="0" applyBorder="1"/>
    <xf numFmtId="0" fontId="1" fillId="5" borderId="4" xfId="0" applyFont="1" applyFill="1" applyBorder="1"/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0" xfId="0" applyFill="1" applyBorder="1"/>
    <xf numFmtId="0" fontId="1" fillId="0" borderId="2" xfId="0" applyFont="1" applyBorder="1" applyAlignment="1">
      <alignment horizontal="right"/>
    </xf>
    <xf numFmtId="0" fontId="1" fillId="4" borderId="2" xfId="0" applyFont="1" applyFill="1" applyBorder="1"/>
    <xf numFmtId="0" fontId="4" fillId="4" borderId="0" xfId="0" applyFont="1" applyFill="1"/>
    <xf numFmtId="0" fontId="0" fillId="5" borderId="0" xfId="0" applyFill="1"/>
    <xf numFmtId="0" fontId="0" fillId="5" borderId="0" xfId="0" applyFill="1" applyAlignment="1">
      <alignment horizontal="right"/>
    </xf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2" borderId="0" xfId="0" applyFill="1" applyAlignment="1">
      <alignment horizontal="right"/>
    </xf>
    <xf numFmtId="0" fontId="0" fillId="6" borderId="2" xfId="0" applyFill="1" applyBorder="1"/>
    <xf numFmtId="0" fontId="0" fillId="6" borderId="2" xfId="0" applyFill="1" applyBorder="1" applyAlignment="1">
      <alignment horizontal="right"/>
    </xf>
    <xf numFmtId="0" fontId="0" fillId="6" borderId="0" xfId="0" applyFill="1"/>
    <xf numFmtId="0" fontId="0" fillId="7" borderId="0" xfId="0" applyFill="1" applyBorder="1"/>
    <xf numFmtId="0" fontId="0" fillId="7" borderId="0" xfId="0" applyFill="1" applyBorder="1" applyAlignment="1">
      <alignment horizontal="right"/>
    </xf>
    <xf numFmtId="0" fontId="0" fillId="7" borderId="2" xfId="0" applyFill="1" applyBorder="1"/>
    <xf numFmtId="0" fontId="0" fillId="7" borderId="2" xfId="0" applyFill="1" applyBorder="1" applyAlignment="1">
      <alignment horizontal="right"/>
    </xf>
    <xf numFmtId="0" fontId="2" fillId="7" borderId="0" xfId="0" applyFont="1" applyFill="1" applyBorder="1"/>
    <xf numFmtId="0" fontId="2" fillId="7" borderId="0" xfId="0" applyFont="1" applyFill="1" applyBorder="1" applyAlignment="1">
      <alignment horizontal="right"/>
    </xf>
    <xf numFmtId="0" fontId="2" fillId="7" borderId="2" xfId="0" applyFont="1" applyFill="1" applyBorder="1"/>
    <xf numFmtId="0" fontId="2" fillId="7" borderId="2" xfId="0" applyFont="1" applyFill="1" applyBorder="1" applyAlignment="1">
      <alignment horizontal="right"/>
    </xf>
    <xf numFmtId="0" fontId="0" fillId="0" borderId="0" xfId="0" applyFont="1"/>
    <xf numFmtId="0" fontId="1" fillId="8" borderId="0" xfId="0" applyFont="1" applyFill="1"/>
    <xf numFmtId="0" fontId="0" fillId="8" borderId="2" xfId="0" applyFill="1" applyBorder="1"/>
    <xf numFmtId="0" fontId="0" fillId="8" borderId="2" xfId="0" applyFill="1" applyBorder="1" applyAlignment="1">
      <alignment horizontal="right"/>
    </xf>
    <xf numFmtId="0" fontId="1" fillId="8" borderId="0" xfId="0" applyFont="1" applyFill="1" applyBorder="1"/>
    <xf numFmtId="0" fontId="0" fillId="8" borderId="0" xfId="0" applyFill="1" applyBorder="1"/>
    <xf numFmtId="0" fontId="0" fillId="8" borderId="0" xfId="0" applyFill="1" applyBorder="1" applyAlignment="1">
      <alignment horizontal="right"/>
    </xf>
    <xf numFmtId="0" fontId="1" fillId="6" borderId="0" xfId="0" applyFont="1" applyFill="1" applyBorder="1"/>
    <xf numFmtId="0" fontId="0" fillId="6" borderId="0" xfId="0" applyFill="1" applyBorder="1"/>
    <xf numFmtId="0" fontId="0" fillId="6" borderId="0" xfId="0" applyFill="1" applyBorder="1" applyAlignment="1">
      <alignment horizontal="right"/>
    </xf>
    <xf numFmtId="0" fontId="1" fillId="6" borderId="5" xfId="0" applyFont="1" applyFill="1" applyBorder="1"/>
    <xf numFmtId="0" fontId="0" fillId="6" borderId="6" xfId="0" applyFill="1" applyBorder="1"/>
    <xf numFmtId="0" fontId="0" fillId="6" borderId="6" xfId="0" applyFill="1" applyBorder="1" applyAlignment="1">
      <alignment horizontal="right"/>
    </xf>
    <xf numFmtId="0" fontId="0" fillId="6" borderId="7" xfId="0" applyFill="1" applyBorder="1"/>
    <xf numFmtId="0" fontId="1" fillId="6" borderId="8" xfId="0" applyFont="1" applyFill="1" applyBorder="1"/>
    <xf numFmtId="0" fontId="0" fillId="6" borderId="9" xfId="0" applyFill="1" applyBorder="1"/>
    <xf numFmtId="0" fontId="3" fillId="7" borderId="5" xfId="0" applyFont="1" applyFill="1" applyBorder="1"/>
    <xf numFmtId="0" fontId="2" fillId="7" borderId="6" xfId="0" applyFont="1" applyFill="1" applyBorder="1"/>
    <xf numFmtId="0" fontId="2" fillId="7" borderId="6" xfId="0" applyFont="1" applyFill="1" applyBorder="1" applyAlignment="1">
      <alignment horizontal="right"/>
    </xf>
    <xf numFmtId="0" fontId="0" fillId="7" borderId="6" xfId="0" applyFill="1" applyBorder="1"/>
    <xf numFmtId="0" fontId="0" fillId="7" borderId="7" xfId="0" applyFill="1" applyBorder="1"/>
    <xf numFmtId="0" fontId="3" fillId="7" borderId="10" xfId="0" applyFont="1" applyFill="1" applyBorder="1"/>
    <xf numFmtId="0" fontId="0" fillId="7" borderId="11" xfId="0" applyFill="1" applyBorder="1"/>
    <xf numFmtId="0" fontId="3" fillId="7" borderId="8" xfId="0" applyFont="1" applyFill="1" applyBorder="1"/>
    <xf numFmtId="0" fontId="0" fillId="7" borderId="9" xfId="0" applyFill="1" applyBorder="1"/>
    <xf numFmtId="0" fontId="1" fillId="7" borderId="5" xfId="0" applyFont="1" applyFill="1" applyBorder="1"/>
    <xf numFmtId="0" fontId="0" fillId="7" borderId="6" xfId="0" applyFill="1" applyBorder="1" applyAlignment="1">
      <alignment horizontal="right"/>
    </xf>
    <xf numFmtId="0" fontId="1" fillId="7" borderId="10" xfId="0" applyFont="1" applyFill="1" applyBorder="1"/>
    <xf numFmtId="0" fontId="1" fillId="7" borderId="8" xfId="0" applyFont="1" applyFill="1" applyBorder="1"/>
    <xf numFmtId="0" fontId="1" fillId="8" borderId="5" xfId="0" applyFont="1" applyFill="1" applyBorder="1"/>
    <xf numFmtId="0" fontId="0" fillId="8" borderId="6" xfId="0" applyFill="1" applyBorder="1"/>
    <xf numFmtId="0" fontId="0" fillId="8" borderId="6" xfId="0" applyFill="1" applyBorder="1" applyAlignment="1">
      <alignment horizontal="right"/>
    </xf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5" xfId="0" applyFill="1" applyBorder="1"/>
    <xf numFmtId="0" fontId="0" fillId="8" borderId="10" xfId="0" applyFill="1" applyBorder="1"/>
    <xf numFmtId="0" fontId="0" fillId="8" borderId="11" xfId="0" applyFill="1" applyBorder="1"/>
    <xf numFmtId="0" fontId="1" fillId="8" borderId="8" xfId="0" applyFont="1" applyFill="1" applyBorder="1"/>
    <xf numFmtId="0" fontId="0" fillId="8" borderId="6" xfId="0" applyFont="1" applyFill="1" applyBorder="1"/>
    <xf numFmtId="0" fontId="0" fillId="8" borderId="6" xfId="0" applyFont="1" applyFill="1" applyBorder="1" applyAlignment="1">
      <alignment horizontal="right"/>
    </xf>
    <xf numFmtId="0" fontId="0" fillId="8" borderId="7" xfId="0" applyFont="1" applyFill="1" applyBorder="1"/>
    <xf numFmtId="0" fontId="1" fillId="8" borderId="10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4">
    <dxf>
      <alignment horizontal="right" vertical="bottom" textRotation="0" wrapText="0" indent="0" justifyLastLine="0" shrinkToFit="0" readingOrder="0"/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365DC5-CB16-4586-9B0E-705375D39C27}" name="Table1" displayName="Table1" ref="A1:L114" totalsRowShown="0" headerRowDxfId="3" headerRowBorderDxfId="2" tableBorderDxfId="1">
  <autoFilter ref="A1:L114" xr:uid="{32392842-34DC-451A-9966-CC537921AB61}"/>
  <tableColumns count="12">
    <tableColumn id="1" xr3:uid="{A8105516-BFCD-4EE8-B1EC-39283537A514}" name="Session"/>
    <tableColumn id="2" xr3:uid="{581240C3-08FD-4BE5-86AB-DF2FD0F35D64}" name="Nb papers"/>
    <tableColumn id="10" xr3:uid="{5E7EC81D-7D01-4EB4-9D3E-2C8A2804F87E}" name="Format"/>
    <tableColumn id="3" xr3:uid="{62827A85-3F98-409E-9075-FBBDED16F767}" name="Titles"/>
    <tableColumn id="5" xr3:uid="{97B175CB-C54C-441E-B719-9B7B0016D539}" name="Last name"/>
    <tableColumn id="6" xr3:uid="{B8955E18-F286-4FBD-9F1B-6AB475BEB419}" name="First name"/>
    <tableColumn id="7" xr3:uid="{40185E98-FC14-475C-BC03-4CFBDBAB1FDC}" name="m/f"/>
    <tableColumn id="8" xr3:uid="{86C6E582-724D-4A08-A934-AB318F5FD6EE}" name="Region" dataDxfId="0"/>
    <tableColumn id="9" xr3:uid="{612D919D-2FE3-4911-9918-93C623D65DF9}" name="Country"/>
    <tableColumn id="4" xr3:uid="{B0833515-4E88-45A0-B8A2-1BAE42213652}" name="paper page"/>
    <tableColumn id="11" xr3:uid="{47DF3FE3-3FDB-4C04-8791-632FD8E65F80}" name="abstract page"/>
    <tableColumn id="12" xr3:uid="{C352D9CC-FCD8-4CBF-BD2D-98FDFE5017C8}" name="Colonne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9330-323E-4263-B5B4-133F2F041A85}">
  <dimension ref="A1:N147"/>
  <sheetViews>
    <sheetView tabSelected="1" workbookViewId="0">
      <selection activeCell="Q65" sqref="Q65"/>
    </sheetView>
  </sheetViews>
  <sheetFormatPr baseColWidth="10" defaultColWidth="9.140625" defaultRowHeight="15" x14ac:dyDescent="0.25"/>
  <cols>
    <col min="3" max="3" width="12.28515625" customWidth="1"/>
    <col min="4" max="4" width="48.85546875" customWidth="1"/>
    <col min="5" max="5" width="20.140625" bestFit="1" customWidth="1"/>
    <col min="6" max="6" width="12.5703125" bestFit="1" customWidth="1"/>
    <col min="8" max="8" width="9.140625" style="2"/>
    <col min="9" max="9" width="10.28515625" bestFit="1" customWidth="1"/>
    <col min="10" max="11" width="14.85546875" customWidth="1"/>
    <col min="12" max="12" width="15.85546875" customWidth="1"/>
  </cols>
  <sheetData>
    <row r="1" spans="1:12" x14ac:dyDescent="0.25">
      <c r="A1" s="1" t="s">
        <v>0</v>
      </c>
      <c r="B1" s="1" t="s">
        <v>1</v>
      </c>
      <c r="C1" s="1" t="s">
        <v>28</v>
      </c>
      <c r="D1" s="1" t="s">
        <v>31</v>
      </c>
      <c r="E1" s="1" t="s">
        <v>2</v>
      </c>
      <c r="F1" s="1" t="s">
        <v>3</v>
      </c>
      <c r="G1" s="1" t="s">
        <v>4</v>
      </c>
      <c r="H1" s="13" t="s">
        <v>5</v>
      </c>
      <c r="I1" s="1" t="s">
        <v>6</v>
      </c>
      <c r="J1" s="1" t="s">
        <v>302</v>
      </c>
      <c r="K1" s="1" t="s">
        <v>303</v>
      </c>
      <c r="L1" s="1" t="s">
        <v>305</v>
      </c>
    </row>
    <row r="2" spans="1:12" x14ac:dyDescent="0.25">
      <c r="A2" s="23" t="s">
        <v>301</v>
      </c>
      <c r="B2" s="10"/>
      <c r="C2" s="10"/>
      <c r="D2" s="10"/>
      <c r="E2" s="10"/>
      <c r="F2" s="10"/>
      <c r="G2" s="10"/>
      <c r="H2" s="22"/>
      <c r="I2" s="10"/>
    </row>
    <row r="3" spans="1:12" x14ac:dyDescent="0.25">
      <c r="A3" s="48">
        <v>2</v>
      </c>
      <c r="B3" s="49"/>
      <c r="C3" s="49" t="s">
        <v>32</v>
      </c>
      <c r="D3" s="49" t="s">
        <v>33</v>
      </c>
      <c r="E3" s="49" t="s">
        <v>16</v>
      </c>
      <c r="F3" s="49" t="s">
        <v>17</v>
      </c>
      <c r="G3" s="49" t="s">
        <v>27</v>
      </c>
      <c r="H3" s="50" t="s">
        <v>18</v>
      </c>
      <c r="I3" s="49" t="s">
        <v>19</v>
      </c>
      <c r="J3" s="32"/>
      <c r="K3" s="32"/>
      <c r="L3" s="32"/>
    </row>
    <row r="4" spans="1:12" x14ac:dyDescent="0.25">
      <c r="A4" s="51">
        <v>7</v>
      </c>
      <c r="B4" s="52"/>
      <c r="C4" s="52" t="s">
        <v>32</v>
      </c>
      <c r="D4" s="52" t="s">
        <v>76</v>
      </c>
      <c r="E4" s="52" t="s">
        <v>77</v>
      </c>
      <c r="F4" s="52" t="s">
        <v>78</v>
      </c>
      <c r="G4" s="52"/>
      <c r="H4" s="53">
        <v>8</v>
      </c>
      <c r="I4" s="52" t="s">
        <v>81</v>
      </c>
      <c r="J4" s="52"/>
      <c r="K4" s="52"/>
      <c r="L4" s="54"/>
    </row>
    <row r="5" spans="1:12" x14ac:dyDescent="0.25">
      <c r="A5" s="55"/>
      <c r="B5" s="30"/>
      <c r="C5" s="30"/>
      <c r="D5" s="30"/>
      <c r="E5" s="30" t="s">
        <v>80</v>
      </c>
      <c r="F5" s="30" t="s">
        <v>79</v>
      </c>
      <c r="G5" s="30" t="s">
        <v>27</v>
      </c>
      <c r="H5" s="31" t="s">
        <v>93</v>
      </c>
      <c r="I5" s="30" t="s">
        <v>94</v>
      </c>
      <c r="J5" s="30"/>
      <c r="K5" s="30"/>
      <c r="L5" s="56"/>
    </row>
    <row r="6" spans="1:12" x14ac:dyDescent="0.25">
      <c r="A6" s="51">
        <v>14</v>
      </c>
      <c r="B6" s="52"/>
      <c r="C6" s="52" t="s">
        <v>32</v>
      </c>
      <c r="D6" s="52" t="s">
        <v>152</v>
      </c>
      <c r="E6" s="52" t="s">
        <v>153</v>
      </c>
      <c r="F6" s="52" t="s">
        <v>154</v>
      </c>
      <c r="G6" s="52" t="s">
        <v>27</v>
      </c>
      <c r="H6" s="53" t="s">
        <v>93</v>
      </c>
      <c r="I6" s="52" t="s">
        <v>94</v>
      </c>
      <c r="J6" s="52"/>
      <c r="K6" s="52"/>
      <c r="L6" s="54"/>
    </row>
    <row r="7" spans="1:12" x14ac:dyDescent="0.25">
      <c r="A7" s="55"/>
      <c r="B7" s="30"/>
      <c r="C7" s="30"/>
      <c r="D7" s="30"/>
      <c r="E7" s="30" t="s">
        <v>156</v>
      </c>
      <c r="F7" s="30" t="s">
        <v>155</v>
      </c>
      <c r="G7" s="30" t="s">
        <v>27</v>
      </c>
      <c r="H7" s="31" t="s">
        <v>93</v>
      </c>
      <c r="I7" s="30" t="s">
        <v>94</v>
      </c>
      <c r="J7" s="30"/>
      <c r="K7" s="30"/>
      <c r="L7" s="56"/>
    </row>
    <row r="8" spans="1:12" x14ac:dyDescent="0.25">
      <c r="A8" s="66">
        <v>12</v>
      </c>
      <c r="B8" s="60"/>
      <c r="C8" s="60" t="s">
        <v>124</v>
      </c>
      <c r="D8" s="60" t="s">
        <v>123</v>
      </c>
      <c r="E8" s="60" t="s">
        <v>125</v>
      </c>
      <c r="F8" s="60" t="s">
        <v>126</v>
      </c>
      <c r="G8" s="60" t="s">
        <v>27</v>
      </c>
      <c r="H8" s="67" t="s">
        <v>93</v>
      </c>
      <c r="I8" s="60" t="s">
        <v>94</v>
      </c>
      <c r="J8" s="60"/>
      <c r="K8" s="60"/>
      <c r="L8" s="61"/>
    </row>
    <row r="9" spans="1:12" x14ac:dyDescent="0.25">
      <c r="A9" s="68"/>
      <c r="B9" s="33"/>
      <c r="C9" s="33"/>
      <c r="D9" s="33"/>
      <c r="E9" s="33" t="s">
        <v>127</v>
      </c>
      <c r="F9" s="33" t="s">
        <v>128</v>
      </c>
      <c r="G9" s="33" t="s">
        <v>27</v>
      </c>
      <c r="H9" s="34" t="s">
        <v>93</v>
      </c>
      <c r="I9" s="33" t="s">
        <v>94</v>
      </c>
      <c r="J9" s="33"/>
      <c r="K9" s="33"/>
      <c r="L9" s="63"/>
    </row>
    <row r="10" spans="1:12" x14ac:dyDescent="0.25">
      <c r="A10" s="68"/>
      <c r="B10" s="33"/>
      <c r="C10" s="33"/>
      <c r="D10" s="33"/>
      <c r="E10" s="33" t="s">
        <v>130</v>
      </c>
      <c r="F10" s="33" t="s">
        <v>129</v>
      </c>
      <c r="G10" s="33" t="s">
        <v>27</v>
      </c>
      <c r="H10" s="34" t="s">
        <v>93</v>
      </c>
      <c r="I10" s="33" t="s">
        <v>94</v>
      </c>
      <c r="J10" s="33"/>
      <c r="K10" s="33"/>
      <c r="L10" s="63"/>
    </row>
    <row r="11" spans="1:12" x14ac:dyDescent="0.25">
      <c r="A11" s="68"/>
      <c r="B11" s="33"/>
      <c r="C11" s="33"/>
      <c r="D11" s="33"/>
      <c r="E11" s="33" t="s">
        <v>131</v>
      </c>
      <c r="F11" s="33" t="s">
        <v>132</v>
      </c>
      <c r="G11" s="33" t="s">
        <v>27</v>
      </c>
      <c r="H11" s="34" t="s">
        <v>93</v>
      </c>
      <c r="I11" s="33" t="s">
        <v>94</v>
      </c>
      <c r="J11" s="33"/>
      <c r="K11" s="33"/>
      <c r="L11" s="63"/>
    </row>
    <row r="12" spans="1:12" x14ac:dyDescent="0.25">
      <c r="A12" s="68"/>
      <c r="B12" s="33"/>
      <c r="C12" s="33"/>
      <c r="D12" s="33"/>
      <c r="E12" s="33" t="s">
        <v>134</v>
      </c>
      <c r="F12" s="33" t="s">
        <v>133</v>
      </c>
      <c r="G12" s="33" t="s">
        <v>27</v>
      </c>
      <c r="H12" s="34" t="s">
        <v>93</v>
      </c>
      <c r="I12" s="33" t="s">
        <v>94</v>
      </c>
      <c r="J12" s="33"/>
      <c r="K12" s="33"/>
      <c r="L12" s="63"/>
    </row>
    <row r="13" spans="1:12" x14ac:dyDescent="0.25">
      <c r="A13" s="68"/>
      <c r="B13" s="33"/>
      <c r="C13" s="33"/>
      <c r="D13" s="33"/>
      <c r="E13" s="33" t="s">
        <v>135</v>
      </c>
      <c r="F13" s="33" t="s">
        <v>43</v>
      </c>
      <c r="G13" s="33" t="s">
        <v>27</v>
      </c>
      <c r="H13" s="34" t="s">
        <v>93</v>
      </c>
      <c r="I13" s="33" t="s">
        <v>94</v>
      </c>
      <c r="J13" s="33"/>
      <c r="K13" s="33"/>
      <c r="L13" s="63"/>
    </row>
    <row r="14" spans="1:12" x14ac:dyDescent="0.25">
      <c r="A14" s="68"/>
      <c r="B14" s="33"/>
      <c r="C14" s="33"/>
      <c r="D14" s="33"/>
      <c r="E14" s="33" t="s">
        <v>137</v>
      </c>
      <c r="F14" s="33" t="s">
        <v>136</v>
      </c>
      <c r="G14" s="33" t="s">
        <v>27</v>
      </c>
      <c r="H14" s="34" t="s">
        <v>93</v>
      </c>
      <c r="I14" s="33" t="s">
        <v>94</v>
      </c>
      <c r="J14" s="33"/>
      <c r="K14" s="33"/>
      <c r="L14" s="63"/>
    </row>
    <row r="15" spans="1:12" x14ac:dyDescent="0.25">
      <c r="A15" s="69"/>
      <c r="B15" s="35"/>
      <c r="C15" s="35"/>
      <c r="D15" s="35"/>
      <c r="E15" s="35" t="s">
        <v>138</v>
      </c>
      <c r="F15" s="35" t="s">
        <v>139</v>
      </c>
      <c r="G15" s="35" t="s">
        <v>27</v>
      </c>
      <c r="H15" s="36" t="s">
        <v>93</v>
      </c>
      <c r="I15" s="35" t="s">
        <v>94</v>
      </c>
      <c r="J15" s="35"/>
      <c r="K15" s="35"/>
      <c r="L15" s="65"/>
    </row>
    <row r="16" spans="1:12" x14ac:dyDescent="0.25">
      <c r="A16" s="66">
        <v>15</v>
      </c>
      <c r="B16" s="60"/>
      <c r="C16" s="60" t="s">
        <v>124</v>
      </c>
      <c r="D16" s="60" t="s">
        <v>157</v>
      </c>
      <c r="E16" s="60" t="s">
        <v>158</v>
      </c>
      <c r="F16" s="60" t="s">
        <v>159</v>
      </c>
      <c r="G16" s="60" t="s">
        <v>27</v>
      </c>
      <c r="H16" s="67" t="s">
        <v>93</v>
      </c>
      <c r="I16" s="60" t="s">
        <v>94</v>
      </c>
      <c r="J16" s="60"/>
      <c r="K16" s="60"/>
      <c r="L16" s="61"/>
    </row>
    <row r="17" spans="1:12" x14ac:dyDescent="0.25">
      <c r="A17" s="68"/>
      <c r="B17" s="33"/>
      <c r="C17" s="33"/>
      <c r="D17" s="33"/>
      <c r="E17" s="33" t="s">
        <v>161</v>
      </c>
      <c r="F17" s="33" t="s">
        <v>160</v>
      </c>
      <c r="G17" s="33" t="s">
        <v>27</v>
      </c>
      <c r="H17" s="34" t="s">
        <v>93</v>
      </c>
      <c r="I17" s="33" t="s">
        <v>94</v>
      </c>
      <c r="J17" s="33"/>
      <c r="K17" s="33"/>
      <c r="L17" s="63"/>
    </row>
    <row r="18" spans="1:12" x14ac:dyDescent="0.25">
      <c r="A18" s="68"/>
      <c r="B18" s="33"/>
      <c r="C18" s="33"/>
      <c r="D18" s="33"/>
      <c r="E18" s="33" t="s">
        <v>162</v>
      </c>
      <c r="F18" s="33" t="s">
        <v>163</v>
      </c>
      <c r="G18" s="33" t="s">
        <v>27</v>
      </c>
      <c r="H18" s="34" t="s">
        <v>93</v>
      </c>
      <c r="I18" s="33" t="s">
        <v>94</v>
      </c>
      <c r="J18" s="33"/>
      <c r="K18" s="33"/>
      <c r="L18" s="63"/>
    </row>
    <row r="19" spans="1:12" x14ac:dyDescent="0.25">
      <c r="A19" s="68"/>
      <c r="B19" s="33"/>
      <c r="C19" s="33"/>
      <c r="D19" s="33"/>
      <c r="E19" s="33" t="s">
        <v>165</v>
      </c>
      <c r="F19" s="33" t="s">
        <v>164</v>
      </c>
      <c r="G19" s="33" t="s">
        <v>27</v>
      </c>
      <c r="H19" s="34" t="s">
        <v>93</v>
      </c>
      <c r="I19" s="33" t="s">
        <v>94</v>
      </c>
      <c r="J19" s="33"/>
      <c r="K19" s="33"/>
      <c r="L19" s="63"/>
    </row>
    <row r="20" spans="1:12" x14ac:dyDescent="0.25">
      <c r="A20" s="68"/>
      <c r="B20" s="33"/>
      <c r="C20" s="33"/>
      <c r="D20" s="33"/>
      <c r="E20" s="33" t="s">
        <v>166</v>
      </c>
      <c r="F20" s="33" t="s">
        <v>167</v>
      </c>
      <c r="G20" s="33" t="s">
        <v>15</v>
      </c>
      <c r="H20" s="34" t="s">
        <v>93</v>
      </c>
      <c r="I20" s="33" t="s">
        <v>94</v>
      </c>
      <c r="J20" s="33"/>
      <c r="K20" s="33"/>
      <c r="L20" s="63"/>
    </row>
    <row r="21" spans="1:12" x14ac:dyDescent="0.25">
      <c r="A21" s="69"/>
      <c r="B21" s="35"/>
      <c r="C21" s="35"/>
      <c r="D21" s="35"/>
      <c r="E21" s="35" t="s">
        <v>168</v>
      </c>
      <c r="F21" s="35" t="s">
        <v>79</v>
      </c>
      <c r="G21" s="35" t="s">
        <v>27</v>
      </c>
      <c r="H21" s="36" t="s">
        <v>93</v>
      </c>
      <c r="I21" s="35" t="s">
        <v>94</v>
      </c>
      <c r="J21" s="35"/>
      <c r="K21" s="35"/>
      <c r="L21" s="65"/>
    </row>
    <row r="22" spans="1:12" x14ac:dyDescent="0.25">
      <c r="A22" s="57">
        <v>22</v>
      </c>
      <c r="B22" s="58"/>
      <c r="C22" s="58" t="s">
        <v>124</v>
      </c>
      <c r="D22" s="58" t="s">
        <v>232</v>
      </c>
      <c r="E22" s="58" t="s">
        <v>233</v>
      </c>
      <c r="F22" s="58" t="s">
        <v>234</v>
      </c>
      <c r="G22" s="58" t="s">
        <v>27</v>
      </c>
      <c r="H22" s="59" t="s">
        <v>93</v>
      </c>
      <c r="I22" s="58" t="s">
        <v>94</v>
      </c>
      <c r="J22" s="60"/>
      <c r="K22" s="60"/>
      <c r="L22" s="61"/>
    </row>
    <row r="23" spans="1:12" x14ac:dyDescent="0.25">
      <c r="A23" s="62"/>
      <c r="B23" s="37"/>
      <c r="C23" s="37"/>
      <c r="D23" s="37"/>
      <c r="E23" s="37" t="s">
        <v>236</v>
      </c>
      <c r="F23" s="37" t="s">
        <v>235</v>
      </c>
      <c r="G23" s="37" t="s">
        <v>27</v>
      </c>
      <c r="H23" s="38" t="s">
        <v>93</v>
      </c>
      <c r="I23" s="37" t="s">
        <v>94</v>
      </c>
      <c r="J23" s="33"/>
      <c r="K23" s="33"/>
      <c r="L23" s="63"/>
    </row>
    <row r="24" spans="1:12" x14ac:dyDescent="0.25">
      <c r="A24" s="62"/>
      <c r="B24" s="37"/>
      <c r="C24" s="37"/>
      <c r="D24" s="37"/>
      <c r="E24" s="37" t="s">
        <v>237</v>
      </c>
      <c r="F24" s="37" t="s">
        <v>238</v>
      </c>
      <c r="G24" s="37" t="s">
        <v>27</v>
      </c>
      <c r="H24" s="38" t="s">
        <v>93</v>
      </c>
      <c r="I24" s="37" t="s">
        <v>94</v>
      </c>
      <c r="J24" s="33"/>
      <c r="K24" s="33"/>
      <c r="L24" s="63"/>
    </row>
    <row r="25" spans="1:12" x14ac:dyDescent="0.25">
      <c r="A25" s="62"/>
      <c r="B25" s="37"/>
      <c r="C25" s="37"/>
      <c r="D25" s="37"/>
      <c r="E25" s="37" t="s">
        <v>240</v>
      </c>
      <c r="F25" s="37" t="s">
        <v>239</v>
      </c>
      <c r="G25" s="37" t="s">
        <v>27</v>
      </c>
      <c r="H25" s="38" t="s">
        <v>93</v>
      </c>
      <c r="I25" s="37" t="s">
        <v>94</v>
      </c>
      <c r="J25" s="33"/>
      <c r="K25" s="33"/>
      <c r="L25" s="63"/>
    </row>
    <row r="26" spans="1:12" x14ac:dyDescent="0.25">
      <c r="A26" s="62"/>
      <c r="B26" s="37"/>
      <c r="C26" s="37"/>
      <c r="D26" s="37"/>
      <c r="E26" s="37" t="s">
        <v>241</v>
      </c>
      <c r="F26" s="37" t="s">
        <v>231</v>
      </c>
      <c r="G26" s="37" t="s">
        <v>27</v>
      </c>
      <c r="H26" s="38" t="s">
        <v>93</v>
      </c>
      <c r="I26" s="37" t="s">
        <v>94</v>
      </c>
      <c r="J26" s="33"/>
      <c r="K26" s="33"/>
      <c r="L26" s="63"/>
    </row>
    <row r="27" spans="1:12" x14ac:dyDescent="0.25">
      <c r="A27" s="62"/>
      <c r="B27" s="37"/>
      <c r="C27" s="37"/>
      <c r="D27" s="37"/>
      <c r="E27" s="37" t="s">
        <v>243</v>
      </c>
      <c r="F27" s="37" t="s">
        <v>242</v>
      </c>
      <c r="G27" s="37" t="s">
        <v>27</v>
      </c>
      <c r="H27" s="38" t="s">
        <v>93</v>
      </c>
      <c r="I27" s="37" t="s">
        <v>94</v>
      </c>
      <c r="J27" s="33"/>
      <c r="K27" s="33"/>
      <c r="L27" s="63"/>
    </row>
    <row r="28" spans="1:12" x14ac:dyDescent="0.25">
      <c r="A28" s="64"/>
      <c r="B28" s="39"/>
      <c r="C28" s="39"/>
      <c r="D28" s="39"/>
      <c r="E28" s="39" t="s">
        <v>244</v>
      </c>
      <c r="F28" s="39" t="s">
        <v>245</v>
      </c>
      <c r="G28" s="39" t="s">
        <v>27</v>
      </c>
      <c r="H28" s="40" t="s">
        <v>93</v>
      </c>
      <c r="I28" s="39" t="s">
        <v>94</v>
      </c>
      <c r="J28" s="35"/>
      <c r="K28" s="35"/>
      <c r="L28" s="65"/>
    </row>
    <row r="29" spans="1:12" x14ac:dyDescent="0.25">
      <c r="A29" s="70">
        <v>16</v>
      </c>
      <c r="B29" s="71"/>
      <c r="C29" s="71" t="s">
        <v>169</v>
      </c>
      <c r="D29" s="71" t="s">
        <v>170</v>
      </c>
      <c r="E29" s="71" t="s">
        <v>47</v>
      </c>
      <c r="F29" s="71" t="s">
        <v>48</v>
      </c>
      <c r="G29" s="71" t="s">
        <v>27</v>
      </c>
      <c r="H29" s="72" t="s">
        <v>93</v>
      </c>
      <c r="I29" s="71" t="s">
        <v>94</v>
      </c>
      <c r="J29" s="71"/>
      <c r="K29" s="71"/>
      <c r="L29" s="73"/>
    </row>
    <row r="30" spans="1:12" x14ac:dyDescent="0.25">
      <c r="A30" s="83"/>
      <c r="B30" s="46"/>
      <c r="C30" s="46"/>
      <c r="D30" s="46" t="s">
        <v>171</v>
      </c>
      <c r="E30" s="46" t="s">
        <v>172</v>
      </c>
      <c r="F30" s="46" t="s">
        <v>48</v>
      </c>
      <c r="G30" s="46" t="s">
        <v>27</v>
      </c>
      <c r="H30" s="47" t="s">
        <v>93</v>
      </c>
      <c r="I30" s="46" t="s">
        <v>94</v>
      </c>
      <c r="J30" s="46"/>
      <c r="K30" s="46"/>
      <c r="L30" s="78"/>
    </row>
    <row r="31" spans="1:12" x14ac:dyDescent="0.25">
      <c r="A31" s="83"/>
      <c r="B31" s="46"/>
      <c r="C31" s="46"/>
      <c r="D31" s="46"/>
      <c r="E31" s="46" t="s">
        <v>173</v>
      </c>
      <c r="F31" s="46" t="s">
        <v>174</v>
      </c>
      <c r="G31" s="46" t="s">
        <v>27</v>
      </c>
      <c r="H31" s="47" t="s">
        <v>93</v>
      </c>
      <c r="I31" s="46" t="s">
        <v>94</v>
      </c>
      <c r="J31" s="46"/>
      <c r="K31" s="46"/>
      <c r="L31" s="78"/>
    </row>
    <row r="32" spans="1:12" x14ac:dyDescent="0.25">
      <c r="A32" s="83"/>
      <c r="B32" s="46"/>
      <c r="C32" s="46"/>
      <c r="D32" s="46"/>
      <c r="E32" s="46" t="s">
        <v>175</v>
      </c>
      <c r="F32" s="46" t="s">
        <v>73</v>
      </c>
      <c r="G32" s="46" t="s">
        <v>27</v>
      </c>
      <c r="H32" s="47" t="s">
        <v>93</v>
      </c>
      <c r="I32" s="46" t="s">
        <v>94</v>
      </c>
      <c r="J32" s="46"/>
      <c r="K32" s="46"/>
      <c r="L32" s="78"/>
    </row>
    <row r="33" spans="1:12" x14ac:dyDescent="0.25">
      <c r="A33" s="79"/>
      <c r="B33" s="43"/>
      <c r="C33" s="43"/>
      <c r="D33" s="43"/>
      <c r="E33" s="43" t="s">
        <v>176</v>
      </c>
      <c r="F33" s="43" t="s">
        <v>177</v>
      </c>
      <c r="G33" s="43" t="s">
        <v>27</v>
      </c>
      <c r="H33" s="44" t="s">
        <v>93</v>
      </c>
      <c r="I33" s="43" t="s">
        <v>94</v>
      </c>
      <c r="J33" s="43"/>
      <c r="K33" s="43"/>
      <c r="L33" s="75"/>
    </row>
    <row r="34" spans="1:12" x14ac:dyDescent="0.25">
      <c r="A34" s="70">
        <v>19</v>
      </c>
      <c r="B34" s="71"/>
      <c r="C34" s="71" t="s">
        <v>169</v>
      </c>
      <c r="D34" s="71" t="s">
        <v>206</v>
      </c>
      <c r="E34" s="71" t="s">
        <v>208</v>
      </c>
      <c r="F34" s="71" t="s">
        <v>129</v>
      </c>
      <c r="G34" s="71" t="s">
        <v>27</v>
      </c>
      <c r="H34" s="72" t="s">
        <v>93</v>
      </c>
      <c r="I34" s="71" t="s">
        <v>94</v>
      </c>
      <c r="J34" s="71"/>
      <c r="K34" s="71"/>
      <c r="L34" s="73"/>
    </row>
    <row r="35" spans="1:12" x14ac:dyDescent="0.25">
      <c r="A35" s="83"/>
      <c r="B35" s="46"/>
      <c r="C35" s="46"/>
      <c r="D35" s="46" t="s">
        <v>207</v>
      </c>
      <c r="E35" s="46" t="s">
        <v>125</v>
      </c>
      <c r="F35" s="46" t="s">
        <v>126</v>
      </c>
      <c r="G35" s="46" t="s">
        <v>27</v>
      </c>
      <c r="H35" s="47" t="s">
        <v>93</v>
      </c>
      <c r="I35" s="46" t="s">
        <v>94</v>
      </c>
      <c r="J35" s="46"/>
      <c r="K35" s="46"/>
      <c r="L35" s="78"/>
    </row>
    <row r="36" spans="1:12" x14ac:dyDescent="0.25">
      <c r="A36" s="83"/>
      <c r="B36" s="46"/>
      <c r="C36" s="46"/>
      <c r="D36" s="46"/>
      <c r="E36" s="46" t="s">
        <v>209</v>
      </c>
      <c r="F36" s="46" t="s">
        <v>210</v>
      </c>
      <c r="G36" s="46" t="s">
        <v>15</v>
      </c>
      <c r="H36" s="47" t="s">
        <v>93</v>
      </c>
      <c r="I36" s="46" t="s">
        <v>94</v>
      </c>
      <c r="J36" s="46"/>
      <c r="K36" s="46"/>
      <c r="L36" s="78"/>
    </row>
    <row r="37" spans="1:12" x14ac:dyDescent="0.25">
      <c r="A37" s="83"/>
      <c r="B37" s="46"/>
      <c r="C37" s="46"/>
      <c r="D37" s="46"/>
      <c r="E37" s="46" t="s">
        <v>212</v>
      </c>
      <c r="F37" s="46" t="s">
        <v>211</v>
      </c>
      <c r="G37" s="46" t="s">
        <v>27</v>
      </c>
      <c r="H37" s="47" t="s">
        <v>93</v>
      </c>
      <c r="I37" s="46" t="s">
        <v>94</v>
      </c>
      <c r="J37" s="46"/>
      <c r="K37" s="46"/>
      <c r="L37" s="78"/>
    </row>
    <row r="38" spans="1:12" x14ac:dyDescent="0.25">
      <c r="A38" s="83"/>
      <c r="B38" s="46"/>
      <c r="C38" s="46"/>
      <c r="D38" s="46"/>
      <c r="E38" s="46" t="s">
        <v>213</v>
      </c>
      <c r="F38" s="46" t="s">
        <v>214</v>
      </c>
      <c r="G38" s="46" t="s">
        <v>15</v>
      </c>
      <c r="H38" s="47" t="s">
        <v>93</v>
      </c>
      <c r="I38" s="46" t="s">
        <v>94</v>
      </c>
      <c r="J38" s="46"/>
      <c r="K38" s="46"/>
      <c r="L38" s="78"/>
    </row>
    <row r="39" spans="1:12" x14ac:dyDescent="0.25">
      <c r="A39" s="79"/>
      <c r="B39" s="43"/>
      <c r="C39" s="43"/>
      <c r="D39" s="43"/>
      <c r="E39" s="43" t="s">
        <v>216</v>
      </c>
      <c r="F39" s="43" t="s">
        <v>215</v>
      </c>
      <c r="G39" s="43" t="s">
        <v>15</v>
      </c>
      <c r="H39" s="44" t="s">
        <v>93</v>
      </c>
      <c r="I39" s="43" t="s">
        <v>94</v>
      </c>
      <c r="J39" s="43"/>
      <c r="K39" s="43"/>
      <c r="L39" s="75"/>
    </row>
    <row r="40" spans="1:12" s="41" customFormat="1" x14ac:dyDescent="0.25">
      <c r="A40" s="70">
        <v>23</v>
      </c>
      <c r="B40" s="80"/>
      <c r="C40" s="80" t="s">
        <v>169</v>
      </c>
      <c r="D40" s="80" t="s">
        <v>246</v>
      </c>
      <c r="E40" s="80" t="s">
        <v>248</v>
      </c>
      <c r="F40" s="80" t="s">
        <v>249</v>
      </c>
      <c r="G40" s="80" t="s">
        <v>15</v>
      </c>
      <c r="H40" s="81" t="s">
        <v>93</v>
      </c>
      <c r="I40" s="80" t="s">
        <v>94</v>
      </c>
      <c r="J40" s="80"/>
      <c r="K40" s="80"/>
      <c r="L40" s="82"/>
    </row>
    <row r="41" spans="1:12" x14ac:dyDescent="0.25">
      <c r="A41" s="83"/>
      <c r="B41" s="46"/>
      <c r="C41" s="46"/>
      <c r="D41" s="46" t="s">
        <v>247</v>
      </c>
      <c r="E41" s="46" t="s">
        <v>248</v>
      </c>
      <c r="F41" s="46" t="s">
        <v>250</v>
      </c>
      <c r="G41" s="46" t="s">
        <v>27</v>
      </c>
      <c r="H41" s="47" t="s">
        <v>93</v>
      </c>
      <c r="I41" s="46" t="s">
        <v>94</v>
      </c>
      <c r="J41" s="46"/>
      <c r="K41" s="46"/>
      <c r="L41" s="78"/>
    </row>
    <row r="42" spans="1:12" x14ac:dyDescent="0.25">
      <c r="A42" s="83"/>
      <c r="B42" s="46"/>
      <c r="C42" s="46"/>
      <c r="D42" s="46"/>
      <c r="E42" s="46" t="s">
        <v>135</v>
      </c>
      <c r="F42" s="46" t="s">
        <v>43</v>
      </c>
      <c r="G42" s="46" t="s">
        <v>27</v>
      </c>
      <c r="H42" s="47" t="s">
        <v>93</v>
      </c>
      <c r="I42" s="46" t="s">
        <v>94</v>
      </c>
      <c r="J42" s="46"/>
      <c r="K42" s="46"/>
      <c r="L42" s="78"/>
    </row>
    <row r="43" spans="1:12" x14ac:dyDescent="0.25">
      <c r="A43" s="79"/>
      <c r="B43" s="43"/>
      <c r="C43" s="43"/>
      <c r="D43" s="43"/>
      <c r="E43" s="43" t="s">
        <v>252</v>
      </c>
      <c r="F43" s="43" t="s">
        <v>251</v>
      </c>
      <c r="G43" s="43" t="s">
        <v>27</v>
      </c>
      <c r="H43" s="44" t="s">
        <v>93</v>
      </c>
      <c r="I43" s="43" t="s">
        <v>94</v>
      </c>
      <c r="J43" s="43"/>
      <c r="K43" s="43"/>
      <c r="L43" s="75"/>
    </row>
    <row r="44" spans="1:12" x14ac:dyDescent="0.25">
      <c r="A44" s="70">
        <v>25</v>
      </c>
      <c r="B44" s="71"/>
      <c r="C44" s="71" t="s">
        <v>169</v>
      </c>
      <c r="D44" s="71" t="s">
        <v>261</v>
      </c>
      <c r="E44" s="71" t="s">
        <v>262</v>
      </c>
      <c r="F44" s="71" t="s">
        <v>263</v>
      </c>
      <c r="G44" s="71" t="s">
        <v>27</v>
      </c>
      <c r="H44" s="72" t="s">
        <v>18</v>
      </c>
      <c r="I44" s="71" t="s">
        <v>19</v>
      </c>
      <c r="J44" s="71"/>
      <c r="K44" s="71"/>
      <c r="L44" s="73"/>
    </row>
    <row r="45" spans="1:12" x14ac:dyDescent="0.25">
      <c r="A45" s="79"/>
      <c r="B45" s="43"/>
      <c r="C45" s="43"/>
      <c r="D45" s="43"/>
      <c r="E45" s="43" t="s">
        <v>101</v>
      </c>
      <c r="F45" s="43" t="s">
        <v>100</v>
      </c>
      <c r="G45" s="43" t="s">
        <v>27</v>
      </c>
      <c r="H45" s="44" t="s">
        <v>18</v>
      </c>
      <c r="I45" s="43" t="s">
        <v>19</v>
      </c>
      <c r="J45" s="43"/>
      <c r="K45" s="43"/>
      <c r="L45" s="75"/>
    </row>
    <row r="46" spans="1:12" x14ac:dyDescent="0.25">
      <c r="A46" s="42">
        <v>27</v>
      </c>
      <c r="B46" s="76"/>
      <c r="C46" s="71" t="s">
        <v>169</v>
      </c>
      <c r="D46" s="71" t="s">
        <v>272</v>
      </c>
      <c r="E46" s="71" t="s">
        <v>125</v>
      </c>
      <c r="F46" s="71" t="s">
        <v>273</v>
      </c>
      <c r="G46" s="71" t="s">
        <v>27</v>
      </c>
      <c r="H46" s="72" t="s">
        <v>93</v>
      </c>
      <c r="I46" s="71" t="s">
        <v>94</v>
      </c>
      <c r="J46" s="71"/>
      <c r="K46" s="71"/>
      <c r="L46" s="73"/>
    </row>
    <row r="47" spans="1:12" x14ac:dyDescent="0.25">
      <c r="A47" s="42"/>
      <c r="B47" s="77"/>
      <c r="C47" s="46"/>
      <c r="D47" s="46"/>
      <c r="E47" s="46" t="s">
        <v>275</v>
      </c>
      <c r="F47" s="46" t="s">
        <v>274</v>
      </c>
      <c r="G47" s="46" t="s">
        <v>27</v>
      </c>
      <c r="H47" s="47" t="s">
        <v>93</v>
      </c>
      <c r="I47" s="46" t="s">
        <v>94</v>
      </c>
      <c r="J47" s="46"/>
      <c r="K47" s="46"/>
      <c r="L47" s="78"/>
    </row>
    <row r="48" spans="1:12" x14ac:dyDescent="0.25">
      <c r="A48" s="42"/>
      <c r="B48" s="77"/>
      <c r="C48" s="46"/>
      <c r="D48" s="46"/>
      <c r="E48" s="46" t="s">
        <v>276</v>
      </c>
      <c r="F48" s="46" t="s">
        <v>277</v>
      </c>
      <c r="G48" s="46" t="s">
        <v>27</v>
      </c>
      <c r="H48" s="47" t="s">
        <v>93</v>
      </c>
      <c r="I48" s="46" t="s">
        <v>94</v>
      </c>
      <c r="J48" s="46"/>
      <c r="K48" s="46"/>
      <c r="L48" s="78"/>
    </row>
    <row r="49" spans="1:14" x14ac:dyDescent="0.25">
      <c r="A49" s="42"/>
      <c r="B49" s="77"/>
      <c r="C49" s="46"/>
      <c r="D49" s="46"/>
      <c r="E49" s="46" t="s">
        <v>279</v>
      </c>
      <c r="F49" s="46" t="s">
        <v>278</v>
      </c>
      <c r="G49" s="46" t="s">
        <v>27</v>
      </c>
      <c r="H49" s="47" t="s">
        <v>93</v>
      </c>
      <c r="I49" s="46" t="s">
        <v>94</v>
      </c>
      <c r="J49" s="46"/>
      <c r="K49" s="46"/>
      <c r="L49" s="78"/>
    </row>
    <row r="50" spans="1:14" x14ac:dyDescent="0.25">
      <c r="A50" s="45"/>
      <c r="B50" s="74"/>
      <c r="C50" s="43"/>
      <c r="D50" s="43"/>
      <c r="E50" s="43" t="s">
        <v>280</v>
      </c>
      <c r="F50" s="43" t="s">
        <v>281</v>
      </c>
      <c r="G50" s="43" t="s">
        <v>27</v>
      </c>
      <c r="H50" s="44" t="s">
        <v>93</v>
      </c>
      <c r="I50" s="43" t="s">
        <v>94</v>
      </c>
      <c r="J50" s="43"/>
      <c r="K50" s="43"/>
      <c r="L50" s="75"/>
    </row>
    <row r="51" spans="1:14" x14ac:dyDescent="0.25">
      <c r="A51" s="70">
        <v>28</v>
      </c>
      <c r="B51" s="71"/>
      <c r="C51" s="71" t="s">
        <v>169</v>
      </c>
      <c r="D51" s="71" t="s">
        <v>282</v>
      </c>
      <c r="E51" s="71" t="s">
        <v>134</v>
      </c>
      <c r="F51" s="71" t="s">
        <v>133</v>
      </c>
      <c r="G51" s="71" t="s">
        <v>27</v>
      </c>
      <c r="H51" s="72" t="s">
        <v>93</v>
      </c>
      <c r="I51" s="71" t="s">
        <v>94</v>
      </c>
      <c r="J51" s="71"/>
      <c r="K51" s="71"/>
      <c r="L51" s="73"/>
    </row>
    <row r="52" spans="1:14" x14ac:dyDescent="0.25">
      <c r="A52" s="74"/>
      <c r="B52" s="43"/>
      <c r="C52" s="43"/>
      <c r="D52" s="43" t="s">
        <v>285</v>
      </c>
      <c r="E52" s="43" t="s">
        <v>284</v>
      </c>
      <c r="F52" s="43" t="s">
        <v>283</v>
      </c>
      <c r="G52" s="43" t="s">
        <v>27</v>
      </c>
      <c r="H52" s="44" t="s">
        <v>93</v>
      </c>
      <c r="I52" s="43" t="s">
        <v>94</v>
      </c>
      <c r="J52" s="43"/>
      <c r="K52" s="43"/>
      <c r="L52" s="75"/>
    </row>
    <row r="53" spans="1:14" x14ac:dyDescent="0.25">
      <c r="A53" s="9">
        <v>3</v>
      </c>
      <c r="C53" t="s">
        <v>34</v>
      </c>
      <c r="D53" t="s">
        <v>20</v>
      </c>
      <c r="E53" t="s">
        <v>21</v>
      </c>
      <c r="F53" t="s">
        <v>22</v>
      </c>
      <c r="G53" t="s">
        <v>27</v>
      </c>
      <c r="H53" s="2" t="s">
        <v>93</v>
      </c>
      <c r="I53" t="s">
        <v>94</v>
      </c>
    </row>
    <row r="54" spans="1:14" x14ac:dyDescent="0.25">
      <c r="A54" s="9"/>
      <c r="E54" t="s">
        <v>24</v>
      </c>
      <c r="F54" t="s">
        <v>23</v>
      </c>
      <c r="G54" t="s">
        <v>27</v>
      </c>
      <c r="H54" s="2" t="s">
        <v>93</v>
      </c>
      <c r="I54" t="s">
        <v>94</v>
      </c>
      <c r="N54" s="84">
        <f>COUNTIF(G53:G114,"f")</f>
        <v>52</v>
      </c>
    </row>
    <row r="55" spans="1:14" x14ac:dyDescent="0.25">
      <c r="A55" s="10"/>
      <c r="B55" s="6"/>
      <c r="C55" s="6"/>
      <c r="D55" s="6"/>
      <c r="E55" s="6" t="s">
        <v>25</v>
      </c>
      <c r="F55" s="6" t="s">
        <v>26</v>
      </c>
      <c r="G55" s="6"/>
      <c r="H55" s="8" t="s">
        <v>93</v>
      </c>
      <c r="I55" s="6" t="s">
        <v>94</v>
      </c>
      <c r="N55" s="85">
        <f>COUNTIF(G53:G114,"m")</f>
        <v>5</v>
      </c>
    </row>
    <row r="56" spans="1:14" x14ac:dyDescent="0.25">
      <c r="A56" s="11">
        <v>4</v>
      </c>
      <c r="B56" s="7"/>
      <c r="C56" s="7" t="s">
        <v>34</v>
      </c>
      <c r="D56" s="7" t="s">
        <v>35</v>
      </c>
      <c r="E56" s="7" t="s">
        <v>36</v>
      </c>
      <c r="F56" s="7" t="s">
        <v>37</v>
      </c>
      <c r="G56" s="7" t="s">
        <v>27</v>
      </c>
      <c r="H56" s="12" t="s">
        <v>93</v>
      </c>
      <c r="I56" s="7" t="s">
        <v>94</v>
      </c>
      <c r="N56" s="86">
        <f>COUNTBLANK(G53:G114)</f>
        <v>5</v>
      </c>
    </row>
    <row r="57" spans="1:14" x14ac:dyDescent="0.25">
      <c r="A57" s="9"/>
      <c r="E57" t="s">
        <v>39</v>
      </c>
      <c r="F57" t="s">
        <v>38</v>
      </c>
      <c r="G57" t="s">
        <v>27</v>
      </c>
      <c r="H57" s="2">
        <v>3</v>
      </c>
      <c r="I57" t="s">
        <v>45</v>
      </c>
    </row>
    <row r="58" spans="1:14" x14ac:dyDescent="0.25">
      <c r="A58" s="9"/>
      <c r="E58" t="s">
        <v>40</v>
      </c>
      <c r="F58" t="s">
        <v>38</v>
      </c>
      <c r="G58" t="s">
        <v>27</v>
      </c>
      <c r="H58" s="2" t="s">
        <v>18</v>
      </c>
      <c r="I58" t="s">
        <v>19</v>
      </c>
      <c r="N58" s="84">
        <f>COUNTIF(H53:H114,"H")</f>
        <v>23</v>
      </c>
    </row>
    <row r="59" spans="1:14" x14ac:dyDescent="0.25">
      <c r="A59" s="9"/>
      <c r="E59" t="s">
        <v>42</v>
      </c>
      <c r="F59" t="s">
        <v>41</v>
      </c>
      <c r="G59" t="s">
        <v>27</v>
      </c>
      <c r="H59" s="2" t="s">
        <v>93</v>
      </c>
      <c r="I59" t="s">
        <v>94</v>
      </c>
      <c r="N59" s="85">
        <f>COUNTIF(H53:H114,"1A")</f>
        <v>29</v>
      </c>
    </row>
    <row r="60" spans="1:14" x14ac:dyDescent="0.25">
      <c r="A60" s="10"/>
      <c r="B60" s="6"/>
      <c r="C60" s="6"/>
      <c r="D60" s="6"/>
      <c r="E60" s="6" t="s">
        <v>44</v>
      </c>
      <c r="F60" s="6" t="s">
        <v>43</v>
      </c>
      <c r="G60" s="6" t="s">
        <v>27</v>
      </c>
      <c r="H60" s="8" t="s">
        <v>18</v>
      </c>
      <c r="I60" s="6" t="s">
        <v>19</v>
      </c>
      <c r="N60" s="85">
        <f>COUNTIF(H53:H114,"2")</f>
        <v>1</v>
      </c>
    </row>
    <row r="61" spans="1:14" x14ac:dyDescent="0.25">
      <c r="A61" s="9">
        <v>5</v>
      </c>
      <c r="C61" t="s">
        <v>34</v>
      </c>
      <c r="D61" t="s">
        <v>46</v>
      </c>
      <c r="E61" t="s">
        <v>47</v>
      </c>
      <c r="F61" t="s">
        <v>48</v>
      </c>
      <c r="G61" t="s">
        <v>27</v>
      </c>
      <c r="H61" s="2" t="s">
        <v>93</v>
      </c>
      <c r="I61" t="s">
        <v>94</v>
      </c>
      <c r="N61" s="85">
        <f>COUNTIF(H53:H114,"3")</f>
        <v>3</v>
      </c>
    </row>
    <row r="62" spans="1:14" x14ac:dyDescent="0.25">
      <c r="A62" s="9"/>
      <c r="E62" t="s">
        <v>50</v>
      </c>
      <c r="F62" t="s">
        <v>49</v>
      </c>
      <c r="G62" t="s">
        <v>15</v>
      </c>
      <c r="H62" s="2" t="s">
        <v>93</v>
      </c>
      <c r="I62" t="s">
        <v>94</v>
      </c>
      <c r="N62" s="85">
        <f>COUNTIF(H53:H114,"5")</f>
        <v>1</v>
      </c>
    </row>
    <row r="63" spans="1:14" x14ac:dyDescent="0.25">
      <c r="A63" s="9"/>
      <c r="E63" t="s">
        <v>51</v>
      </c>
      <c r="F63" t="s">
        <v>52</v>
      </c>
      <c r="G63" t="s">
        <v>15</v>
      </c>
      <c r="H63" s="2" t="s">
        <v>93</v>
      </c>
      <c r="I63" t="s">
        <v>94</v>
      </c>
      <c r="N63" s="85">
        <f>COUNTIF(H53:H114,"7")</f>
        <v>1</v>
      </c>
    </row>
    <row r="64" spans="1:14" x14ac:dyDescent="0.25">
      <c r="A64" s="11"/>
      <c r="B64" s="7"/>
      <c r="C64" s="7"/>
      <c r="D64" s="7"/>
      <c r="E64" s="7" t="s">
        <v>54</v>
      </c>
      <c r="F64" s="7" t="s">
        <v>53</v>
      </c>
      <c r="G64" s="7" t="s">
        <v>15</v>
      </c>
      <c r="H64" s="12" t="s">
        <v>93</v>
      </c>
      <c r="I64" s="7" t="s">
        <v>94</v>
      </c>
      <c r="N64" s="85">
        <f>COUNTIF(H53:H114,"10")</f>
        <v>2</v>
      </c>
    </row>
    <row r="65" spans="1:14" x14ac:dyDescent="0.25">
      <c r="A65" s="9"/>
      <c r="E65" t="s">
        <v>55</v>
      </c>
      <c r="F65" t="s">
        <v>56</v>
      </c>
      <c r="G65" t="s">
        <v>15</v>
      </c>
      <c r="H65" s="2" t="s">
        <v>93</v>
      </c>
      <c r="I65" t="s">
        <v>94</v>
      </c>
      <c r="N65" s="86">
        <f>COUNTIF(H53:H114,"11")</f>
        <v>2</v>
      </c>
    </row>
    <row r="66" spans="1:14" x14ac:dyDescent="0.25">
      <c r="A66" s="10"/>
      <c r="B66" s="6"/>
      <c r="C66" s="6"/>
      <c r="D66" s="6"/>
      <c r="E66" s="6" t="s">
        <v>58</v>
      </c>
      <c r="F66" s="6" t="s">
        <v>57</v>
      </c>
      <c r="G66" s="6" t="s">
        <v>15</v>
      </c>
      <c r="H66" s="8" t="s">
        <v>93</v>
      </c>
      <c r="I66" s="6" t="s">
        <v>94</v>
      </c>
    </row>
    <row r="67" spans="1:14" x14ac:dyDescent="0.25">
      <c r="A67" s="9">
        <v>8</v>
      </c>
      <c r="C67" t="s">
        <v>34</v>
      </c>
      <c r="D67" t="s">
        <v>82</v>
      </c>
      <c r="E67" t="s">
        <v>83</v>
      </c>
      <c r="F67" t="s">
        <v>84</v>
      </c>
      <c r="G67" t="s">
        <v>27</v>
      </c>
      <c r="H67" s="2" t="s">
        <v>18</v>
      </c>
      <c r="I67" t="s">
        <v>19</v>
      </c>
    </row>
    <row r="68" spans="1:14" x14ac:dyDescent="0.25">
      <c r="A68" s="9"/>
      <c r="D68" t="s">
        <v>180</v>
      </c>
      <c r="E68" t="s">
        <v>85</v>
      </c>
      <c r="F68" t="s">
        <v>86</v>
      </c>
      <c r="G68" t="s">
        <v>27</v>
      </c>
      <c r="H68" s="2" t="s">
        <v>18</v>
      </c>
      <c r="I68" t="s">
        <v>19</v>
      </c>
    </row>
    <row r="69" spans="1:14" x14ac:dyDescent="0.25">
      <c r="A69" s="9"/>
      <c r="E69" t="s">
        <v>88</v>
      </c>
      <c r="F69" t="s">
        <v>87</v>
      </c>
      <c r="G69" t="s">
        <v>27</v>
      </c>
      <c r="H69" s="2" t="s">
        <v>18</v>
      </c>
      <c r="I69" t="s">
        <v>19</v>
      </c>
    </row>
    <row r="70" spans="1:14" x14ac:dyDescent="0.25">
      <c r="A70" s="9"/>
      <c r="E70" t="s">
        <v>89</v>
      </c>
      <c r="F70" t="s">
        <v>90</v>
      </c>
      <c r="G70" t="s">
        <v>27</v>
      </c>
      <c r="H70" s="2" t="s">
        <v>18</v>
      </c>
      <c r="I70" t="s">
        <v>19</v>
      </c>
    </row>
    <row r="71" spans="1:14" x14ac:dyDescent="0.25">
      <c r="A71" s="10"/>
      <c r="B71" s="6"/>
      <c r="C71" s="6"/>
      <c r="D71" s="6"/>
      <c r="E71" s="6" t="s">
        <v>91</v>
      </c>
      <c r="F71" s="6" t="s">
        <v>92</v>
      </c>
      <c r="G71" s="6" t="s">
        <v>27</v>
      </c>
      <c r="H71" s="8" t="s">
        <v>18</v>
      </c>
      <c r="I71" s="6" t="s">
        <v>19</v>
      </c>
    </row>
    <row r="72" spans="1:14" x14ac:dyDescent="0.25">
      <c r="A72" s="9">
        <v>9</v>
      </c>
      <c r="C72" t="s">
        <v>34</v>
      </c>
      <c r="D72" t="s">
        <v>95</v>
      </c>
      <c r="E72" t="s">
        <v>96</v>
      </c>
      <c r="F72" t="s">
        <v>97</v>
      </c>
      <c r="G72" t="s">
        <v>27</v>
      </c>
      <c r="H72" s="2" t="s">
        <v>18</v>
      </c>
      <c r="I72" t="s">
        <v>19</v>
      </c>
    </row>
    <row r="73" spans="1:14" x14ac:dyDescent="0.25">
      <c r="A73" s="9"/>
      <c r="D73" t="s">
        <v>102</v>
      </c>
      <c r="E73" t="s">
        <v>98</v>
      </c>
      <c r="F73" t="s">
        <v>99</v>
      </c>
      <c r="G73" t="s">
        <v>27</v>
      </c>
      <c r="H73" s="2" t="s">
        <v>18</v>
      </c>
      <c r="I73" t="s">
        <v>19</v>
      </c>
    </row>
    <row r="74" spans="1:14" x14ac:dyDescent="0.25">
      <c r="A74" s="10"/>
      <c r="B74" s="6"/>
      <c r="C74" s="6"/>
      <c r="D74" s="6"/>
      <c r="E74" s="6" t="s">
        <v>101</v>
      </c>
      <c r="F74" s="6" t="s">
        <v>100</v>
      </c>
      <c r="G74" s="6" t="s">
        <v>27</v>
      </c>
      <c r="H74" s="8" t="s">
        <v>18</v>
      </c>
      <c r="I74" s="6" t="s">
        <v>19</v>
      </c>
    </row>
    <row r="75" spans="1:14" x14ac:dyDescent="0.25">
      <c r="A75" s="9">
        <v>10</v>
      </c>
      <c r="C75" t="s">
        <v>34</v>
      </c>
      <c r="D75" t="s">
        <v>103</v>
      </c>
      <c r="E75" t="s">
        <v>104</v>
      </c>
      <c r="F75" t="s">
        <v>105</v>
      </c>
      <c r="G75" t="s">
        <v>27</v>
      </c>
      <c r="H75" s="2" t="s">
        <v>93</v>
      </c>
      <c r="I75" t="s">
        <v>94</v>
      </c>
      <c r="L75" t="s">
        <v>306</v>
      </c>
    </row>
    <row r="76" spans="1:14" x14ac:dyDescent="0.25">
      <c r="A76" s="9"/>
      <c r="E76" t="s">
        <v>107</v>
      </c>
      <c r="F76" t="s">
        <v>106</v>
      </c>
      <c r="G76" t="s">
        <v>27</v>
      </c>
      <c r="H76" s="2" t="s">
        <v>93</v>
      </c>
      <c r="I76" t="s">
        <v>94</v>
      </c>
      <c r="L76" t="s">
        <v>306</v>
      </c>
    </row>
    <row r="77" spans="1:14" x14ac:dyDescent="0.25">
      <c r="A77" s="9"/>
      <c r="E77" t="s">
        <v>108</v>
      </c>
      <c r="F77" t="s">
        <v>109</v>
      </c>
      <c r="G77" t="s">
        <v>27</v>
      </c>
      <c r="H77" s="2" t="s">
        <v>93</v>
      </c>
      <c r="I77" t="s">
        <v>94</v>
      </c>
      <c r="L77" t="s">
        <v>306</v>
      </c>
    </row>
    <row r="78" spans="1:14" x14ac:dyDescent="0.25">
      <c r="A78" s="9"/>
      <c r="E78" t="s">
        <v>111</v>
      </c>
      <c r="F78" t="s">
        <v>110</v>
      </c>
      <c r="G78" t="s">
        <v>27</v>
      </c>
      <c r="H78" s="2" t="s">
        <v>93</v>
      </c>
      <c r="I78" t="s">
        <v>94</v>
      </c>
      <c r="L78" t="s">
        <v>306</v>
      </c>
    </row>
    <row r="79" spans="1:14" x14ac:dyDescent="0.25">
      <c r="A79" s="10"/>
      <c r="B79" s="6"/>
      <c r="C79" s="6"/>
      <c r="D79" s="6"/>
      <c r="E79" s="6" t="s">
        <v>112</v>
      </c>
      <c r="F79" s="6" t="s">
        <v>113</v>
      </c>
      <c r="G79" s="6" t="s">
        <v>27</v>
      </c>
      <c r="H79" s="8" t="s">
        <v>93</v>
      </c>
      <c r="I79" s="6" t="s">
        <v>94</v>
      </c>
      <c r="L79" t="s">
        <v>306</v>
      </c>
    </row>
    <row r="80" spans="1:14" x14ac:dyDescent="0.25">
      <c r="A80" s="11">
        <v>11</v>
      </c>
      <c r="B80" s="7"/>
      <c r="C80" s="7" t="s">
        <v>34</v>
      </c>
      <c r="D80" s="7" t="s">
        <v>114</v>
      </c>
      <c r="E80" s="7" t="s">
        <v>115</v>
      </c>
      <c r="F80" s="7" t="s">
        <v>116</v>
      </c>
      <c r="G80" s="7" t="s">
        <v>27</v>
      </c>
      <c r="H80" s="12" t="s">
        <v>18</v>
      </c>
      <c r="I80" s="7" t="s">
        <v>19</v>
      </c>
    </row>
    <row r="81" spans="1:9" x14ac:dyDescent="0.25">
      <c r="A81" s="9"/>
      <c r="E81" t="s">
        <v>117</v>
      </c>
      <c r="F81" t="s">
        <v>118</v>
      </c>
      <c r="G81" t="s">
        <v>27</v>
      </c>
      <c r="H81" s="2" t="s">
        <v>18</v>
      </c>
      <c r="I81" t="s">
        <v>19</v>
      </c>
    </row>
    <row r="82" spans="1:9" x14ac:dyDescent="0.25">
      <c r="A82" s="11"/>
      <c r="B82" s="7"/>
      <c r="C82" s="7"/>
      <c r="D82" s="7"/>
      <c r="E82" s="7" t="s">
        <v>120</v>
      </c>
      <c r="F82" s="7" t="s">
        <v>119</v>
      </c>
      <c r="G82" s="7" t="s">
        <v>27</v>
      </c>
      <c r="H82" s="12" t="s">
        <v>18</v>
      </c>
      <c r="I82" s="7" t="s">
        <v>19</v>
      </c>
    </row>
    <row r="83" spans="1:9" x14ac:dyDescent="0.25">
      <c r="A83" s="10"/>
      <c r="B83" s="6"/>
      <c r="C83" s="6"/>
      <c r="D83" s="6"/>
      <c r="E83" s="6" t="s">
        <v>121</v>
      </c>
      <c r="F83" s="6" t="s">
        <v>122</v>
      </c>
      <c r="G83" s="6"/>
      <c r="H83" s="8" t="s">
        <v>18</v>
      </c>
      <c r="I83" s="6" t="s">
        <v>19</v>
      </c>
    </row>
    <row r="84" spans="1:9" x14ac:dyDescent="0.25">
      <c r="A84" s="9">
        <v>13</v>
      </c>
      <c r="C84" t="s">
        <v>34</v>
      </c>
      <c r="D84" t="s">
        <v>140</v>
      </c>
      <c r="E84" t="s">
        <v>141</v>
      </c>
      <c r="F84" t="s">
        <v>142</v>
      </c>
      <c r="G84" t="s">
        <v>27</v>
      </c>
      <c r="H84" s="2" t="s">
        <v>93</v>
      </c>
      <c r="I84" t="s">
        <v>94</v>
      </c>
    </row>
    <row r="85" spans="1:9" x14ac:dyDescent="0.25">
      <c r="A85" s="9"/>
      <c r="E85" t="s">
        <v>144</v>
      </c>
      <c r="F85" t="s">
        <v>86</v>
      </c>
      <c r="G85" t="s">
        <v>27</v>
      </c>
      <c r="H85" s="2">
        <v>2</v>
      </c>
      <c r="I85" t="s">
        <v>143</v>
      </c>
    </row>
    <row r="86" spans="1:9" x14ac:dyDescent="0.25">
      <c r="A86" s="11"/>
      <c r="B86" s="7"/>
      <c r="C86" s="7"/>
      <c r="D86" s="7"/>
      <c r="E86" s="7" t="s">
        <v>145</v>
      </c>
      <c r="F86" s="7" t="s">
        <v>146</v>
      </c>
      <c r="G86" s="7" t="s">
        <v>27</v>
      </c>
      <c r="H86" s="12">
        <v>10</v>
      </c>
      <c r="I86" s="7" t="s">
        <v>147</v>
      </c>
    </row>
    <row r="87" spans="1:9" x14ac:dyDescent="0.25">
      <c r="A87" s="9"/>
      <c r="E87" t="s">
        <v>149</v>
      </c>
      <c r="F87" t="s">
        <v>142</v>
      </c>
      <c r="G87" t="s">
        <v>27</v>
      </c>
      <c r="H87" s="2">
        <v>11</v>
      </c>
      <c r="I87" t="s">
        <v>148</v>
      </c>
    </row>
    <row r="88" spans="1:9" x14ac:dyDescent="0.25">
      <c r="A88" s="10"/>
      <c r="B88" s="6"/>
      <c r="C88" s="6"/>
      <c r="D88" s="6"/>
      <c r="E88" s="6" t="s">
        <v>150</v>
      </c>
      <c r="F88" s="6" t="s">
        <v>151</v>
      </c>
      <c r="G88" s="6" t="s">
        <v>27</v>
      </c>
      <c r="H88" s="8" t="s">
        <v>18</v>
      </c>
      <c r="I88" s="6" t="s">
        <v>19</v>
      </c>
    </row>
    <row r="89" spans="1:9" x14ac:dyDescent="0.25">
      <c r="A89" s="9">
        <v>17</v>
      </c>
      <c r="C89" t="s">
        <v>34</v>
      </c>
      <c r="D89" t="s">
        <v>178</v>
      </c>
      <c r="E89" t="s">
        <v>181</v>
      </c>
      <c r="F89" t="s">
        <v>182</v>
      </c>
      <c r="G89" t="s">
        <v>27</v>
      </c>
      <c r="H89" s="2" t="s">
        <v>18</v>
      </c>
      <c r="I89" t="s">
        <v>19</v>
      </c>
    </row>
    <row r="90" spans="1:9" x14ac:dyDescent="0.25">
      <c r="A90" s="9"/>
      <c r="D90" t="s">
        <v>179</v>
      </c>
      <c r="E90" t="s">
        <v>184</v>
      </c>
      <c r="F90" t="s">
        <v>183</v>
      </c>
      <c r="G90" t="s">
        <v>27</v>
      </c>
      <c r="H90" s="2" t="s">
        <v>18</v>
      </c>
      <c r="I90" t="s">
        <v>19</v>
      </c>
    </row>
    <row r="91" spans="1:9" x14ac:dyDescent="0.25">
      <c r="A91" s="11"/>
      <c r="B91" s="7"/>
      <c r="C91" s="7"/>
      <c r="D91" s="7"/>
      <c r="E91" s="7" t="s">
        <v>185</v>
      </c>
      <c r="F91" s="7" t="s">
        <v>186</v>
      </c>
      <c r="G91" s="7" t="s">
        <v>27</v>
      </c>
      <c r="H91" s="12" t="s">
        <v>18</v>
      </c>
      <c r="I91" s="7" t="s">
        <v>19</v>
      </c>
    </row>
    <row r="92" spans="1:9" x14ac:dyDescent="0.25">
      <c r="A92" s="9"/>
      <c r="E92" t="s">
        <v>188</v>
      </c>
      <c r="F92" t="s">
        <v>187</v>
      </c>
      <c r="G92" t="s">
        <v>27</v>
      </c>
      <c r="H92" s="2" t="s">
        <v>18</v>
      </c>
      <c r="I92" t="s">
        <v>19</v>
      </c>
    </row>
    <row r="93" spans="1:9" x14ac:dyDescent="0.25">
      <c r="A93" s="9"/>
      <c r="E93" t="s">
        <v>189</v>
      </c>
      <c r="F93" t="s">
        <v>190</v>
      </c>
      <c r="G93" t="s">
        <v>27</v>
      </c>
      <c r="H93" s="2" t="s">
        <v>18</v>
      </c>
      <c r="I93" t="s">
        <v>19</v>
      </c>
    </row>
    <row r="94" spans="1:9" x14ac:dyDescent="0.25">
      <c r="A94" s="10"/>
      <c r="B94" s="6"/>
      <c r="C94" s="6"/>
      <c r="D94" s="6"/>
      <c r="E94" s="6" t="s">
        <v>191</v>
      </c>
      <c r="F94" s="6" t="s">
        <v>177</v>
      </c>
      <c r="G94" s="6" t="s">
        <v>27</v>
      </c>
      <c r="H94" s="8">
        <v>3</v>
      </c>
      <c r="I94" s="6" t="s">
        <v>14</v>
      </c>
    </row>
    <row r="95" spans="1:9" x14ac:dyDescent="0.25">
      <c r="A95" s="11">
        <v>18</v>
      </c>
      <c r="B95" s="7"/>
      <c r="C95" s="7" t="s">
        <v>34</v>
      </c>
      <c r="D95" s="7" t="s">
        <v>192</v>
      </c>
      <c r="E95" s="7" t="s">
        <v>193</v>
      </c>
      <c r="F95" s="7" t="s">
        <v>194</v>
      </c>
      <c r="G95" s="7" t="s">
        <v>27</v>
      </c>
      <c r="H95" s="12" t="s">
        <v>18</v>
      </c>
      <c r="I95" s="7" t="s">
        <v>19</v>
      </c>
    </row>
    <row r="96" spans="1:9" x14ac:dyDescent="0.25">
      <c r="A96" s="9"/>
      <c r="E96" t="s">
        <v>196</v>
      </c>
      <c r="F96" t="s">
        <v>195</v>
      </c>
      <c r="G96" t="s">
        <v>27</v>
      </c>
      <c r="H96" s="2">
        <v>11</v>
      </c>
      <c r="I96" t="s">
        <v>148</v>
      </c>
    </row>
    <row r="97" spans="1:9" x14ac:dyDescent="0.25">
      <c r="A97" s="9"/>
      <c r="E97" t="s">
        <v>197</v>
      </c>
      <c r="F97" t="s">
        <v>198</v>
      </c>
      <c r="G97" t="s">
        <v>27</v>
      </c>
      <c r="H97" s="2">
        <v>10</v>
      </c>
      <c r="I97" t="s">
        <v>202</v>
      </c>
    </row>
    <row r="98" spans="1:9" x14ac:dyDescent="0.25">
      <c r="A98" s="11"/>
      <c r="B98" s="7"/>
      <c r="C98" s="7"/>
      <c r="D98" s="7"/>
      <c r="E98" s="7" t="s">
        <v>200</v>
      </c>
      <c r="F98" s="7" t="s">
        <v>199</v>
      </c>
      <c r="G98" s="7"/>
      <c r="H98" s="12">
        <v>3</v>
      </c>
      <c r="I98" s="7" t="s">
        <v>201</v>
      </c>
    </row>
    <row r="99" spans="1:9" x14ac:dyDescent="0.25">
      <c r="A99" s="10"/>
      <c r="B99" s="6"/>
      <c r="C99" s="6"/>
      <c r="D99" s="6"/>
      <c r="E99" s="6" t="s">
        <v>203</v>
      </c>
      <c r="F99" s="6" t="s">
        <v>204</v>
      </c>
      <c r="G99" s="6" t="s">
        <v>27</v>
      </c>
      <c r="H99" s="14">
        <v>5</v>
      </c>
      <c r="I99" s="6" t="s">
        <v>205</v>
      </c>
    </row>
    <row r="100" spans="1:9" x14ac:dyDescent="0.25">
      <c r="A100" s="9">
        <v>20</v>
      </c>
      <c r="C100" t="s">
        <v>34</v>
      </c>
      <c r="D100" t="s">
        <v>217</v>
      </c>
      <c r="E100" t="s">
        <v>218</v>
      </c>
      <c r="F100" t="s">
        <v>86</v>
      </c>
      <c r="G100" t="s">
        <v>27</v>
      </c>
      <c r="H100" s="2" t="s">
        <v>18</v>
      </c>
      <c r="I100" t="s">
        <v>19</v>
      </c>
    </row>
    <row r="101" spans="1:9" x14ac:dyDescent="0.25">
      <c r="A101" s="9"/>
      <c r="E101" t="s">
        <v>134</v>
      </c>
      <c r="F101" t="s">
        <v>133</v>
      </c>
      <c r="G101" t="s">
        <v>27</v>
      </c>
      <c r="H101" s="2" t="s">
        <v>93</v>
      </c>
      <c r="I101" t="s">
        <v>94</v>
      </c>
    </row>
    <row r="102" spans="1:9" x14ac:dyDescent="0.25">
      <c r="A102" s="9"/>
      <c r="E102" t="s">
        <v>220</v>
      </c>
      <c r="F102" t="s">
        <v>219</v>
      </c>
      <c r="G102" t="s">
        <v>27</v>
      </c>
      <c r="H102" s="2" t="s">
        <v>93</v>
      </c>
      <c r="I102" t="s">
        <v>94</v>
      </c>
    </row>
    <row r="103" spans="1:9" x14ac:dyDescent="0.25">
      <c r="A103" s="9"/>
      <c r="E103" t="s">
        <v>221</v>
      </c>
      <c r="F103" t="s">
        <v>222</v>
      </c>
      <c r="G103" t="s">
        <v>27</v>
      </c>
      <c r="H103" s="2" t="s">
        <v>18</v>
      </c>
      <c r="I103" t="s">
        <v>19</v>
      </c>
    </row>
    <row r="104" spans="1:9" x14ac:dyDescent="0.25">
      <c r="A104" s="10"/>
      <c r="B104" s="6"/>
      <c r="C104" s="6"/>
      <c r="D104" s="6"/>
      <c r="E104" s="6" t="s">
        <v>223</v>
      </c>
      <c r="F104" s="6" t="s">
        <v>224</v>
      </c>
      <c r="G104" s="6"/>
      <c r="H104" s="8" t="s">
        <v>18</v>
      </c>
      <c r="I104" s="6" t="s">
        <v>19</v>
      </c>
    </row>
    <row r="105" spans="1:9" x14ac:dyDescent="0.25">
      <c r="A105" s="9">
        <v>21</v>
      </c>
      <c r="C105" t="s">
        <v>34</v>
      </c>
      <c r="D105" t="s">
        <v>225</v>
      </c>
      <c r="E105" t="s">
        <v>226</v>
      </c>
      <c r="F105" t="s">
        <v>227</v>
      </c>
      <c r="G105" t="s">
        <v>27</v>
      </c>
      <c r="H105" s="2" t="s">
        <v>93</v>
      </c>
      <c r="I105" t="s">
        <v>94</v>
      </c>
    </row>
    <row r="106" spans="1:9" x14ac:dyDescent="0.25">
      <c r="A106" s="11"/>
      <c r="B106" s="7"/>
      <c r="C106" s="7"/>
      <c r="D106" s="7"/>
      <c r="E106" s="7" t="s">
        <v>229</v>
      </c>
      <c r="F106" s="7" t="s">
        <v>228</v>
      </c>
      <c r="G106" s="7" t="s">
        <v>27</v>
      </c>
      <c r="H106" s="12" t="s">
        <v>93</v>
      </c>
      <c r="I106" s="7" t="s">
        <v>94</v>
      </c>
    </row>
    <row r="107" spans="1:9" x14ac:dyDescent="0.25">
      <c r="A107" s="10"/>
      <c r="B107" s="6"/>
      <c r="C107" s="6"/>
      <c r="D107" s="6"/>
      <c r="E107" s="6" t="s">
        <v>230</v>
      </c>
      <c r="F107" s="6" t="s">
        <v>231</v>
      </c>
      <c r="G107" s="6" t="s">
        <v>27</v>
      </c>
      <c r="H107" s="8" t="s">
        <v>93</v>
      </c>
      <c r="I107" s="6" t="s">
        <v>94</v>
      </c>
    </row>
    <row r="108" spans="1:9" x14ac:dyDescent="0.25">
      <c r="A108" s="9">
        <v>24</v>
      </c>
      <c r="C108" t="s">
        <v>34</v>
      </c>
      <c r="D108" t="s">
        <v>253</v>
      </c>
      <c r="E108" t="s">
        <v>254</v>
      </c>
      <c r="F108" t="s">
        <v>255</v>
      </c>
      <c r="G108" t="s">
        <v>27</v>
      </c>
      <c r="H108" s="2" t="s">
        <v>18</v>
      </c>
      <c r="I108" t="s">
        <v>19</v>
      </c>
    </row>
    <row r="109" spans="1:9" x14ac:dyDescent="0.25">
      <c r="A109" s="11"/>
      <c r="B109" s="7"/>
      <c r="C109" s="7"/>
      <c r="D109" s="7"/>
      <c r="E109" s="7" t="s">
        <v>256</v>
      </c>
      <c r="F109" s="7" t="s">
        <v>79</v>
      </c>
      <c r="G109" s="7" t="s">
        <v>27</v>
      </c>
      <c r="H109" s="12" t="s">
        <v>18</v>
      </c>
      <c r="I109" s="7" t="s">
        <v>19</v>
      </c>
    </row>
    <row r="110" spans="1:9" x14ac:dyDescent="0.25">
      <c r="A110" s="9"/>
      <c r="E110" t="s">
        <v>257</v>
      </c>
      <c r="F110" t="s">
        <v>258</v>
      </c>
      <c r="G110" t="s">
        <v>27</v>
      </c>
      <c r="H110" s="2" t="s">
        <v>18</v>
      </c>
      <c r="I110" t="s">
        <v>19</v>
      </c>
    </row>
    <row r="111" spans="1:9" x14ac:dyDescent="0.25">
      <c r="A111" s="10"/>
      <c r="B111" s="6"/>
      <c r="C111" s="6"/>
      <c r="D111" s="6"/>
      <c r="E111" s="6" t="s">
        <v>259</v>
      </c>
      <c r="F111" s="6" t="s">
        <v>260</v>
      </c>
      <c r="G111" s="6" t="s">
        <v>27</v>
      </c>
      <c r="H111" s="8" t="s">
        <v>18</v>
      </c>
      <c r="I111" s="6" t="s">
        <v>19</v>
      </c>
    </row>
    <row r="112" spans="1:9" x14ac:dyDescent="0.25">
      <c r="A112" s="9">
        <v>26</v>
      </c>
      <c r="C112" t="s">
        <v>34</v>
      </c>
      <c r="D112" t="s">
        <v>264</v>
      </c>
      <c r="E112" t="s">
        <v>265</v>
      </c>
      <c r="F112" t="s">
        <v>266</v>
      </c>
      <c r="G112" t="s">
        <v>27</v>
      </c>
      <c r="H112" s="2" t="s">
        <v>18</v>
      </c>
      <c r="I112" t="s">
        <v>19</v>
      </c>
    </row>
    <row r="113" spans="1:11" x14ac:dyDescent="0.25">
      <c r="A113" s="11"/>
      <c r="B113" s="7"/>
      <c r="C113" s="7"/>
      <c r="D113" s="7"/>
      <c r="E113" s="7" t="s">
        <v>268</v>
      </c>
      <c r="F113" s="7" t="s">
        <v>267</v>
      </c>
      <c r="G113" s="7" t="s">
        <v>27</v>
      </c>
      <c r="H113" s="12" t="s">
        <v>93</v>
      </c>
      <c r="I113" s="7" t="s">
        <v>94</v>
      </c>
    </row>
    <row r="114" spans="1:11" x14ac:dyDescent="0.25">
      <c r="A114" s="10"/>
      <c r="B114" s="6"/>
      <c r="C114" s="6"/>
      <c r="D114" s="6"/>
      <c r="E114" s="6" t="s">
        <v>269</v>
      </c>
      <c r="F114" s="6" t="s">
        <v>270</v>
      </c>
      <c r="G114" s="6"/>
      <c r="H114" s="8">
        <v>7</v>
      </c>
      <c r="I114" s="6" t="s">
        <v>271</v>
      </c>
    </row>
    <row r="116" spans="1:11" x14ac:dyDescent="0.25">
      <c r="A116" s="3" t="s">
        <v>286</v>
      </c>
      <c r="B116" s="3"/>
      <c r="C116" s="4"/>
      <c r="D116" s="4"/>
      <c r="E116" s="5" t="s">
        <v>287</v>
      </c>
      <c r="F116" s="4">
        <f>COUNTA(E3:E114)</f>
        <v>112</v>
      </c>
      <c r="G116" s="4"/>
      <c r="H116" s="5" t="s">
        <v>93</v>
      </c>
      <c r="I116" s="4">
        <f>COUNTIF(H3:H114,"H")</f>
        <v>69</v>
      </c>
      <c r="K116" s="16" t="s">
        <v>290</v>
      </c>
    </row>
    <row r="117" spans="1:11" x14ac:dyDescent="0.25">
      <c r="A117" s="4">
        <v>26</v>
      </c>
      <c r="B117" s="4"/>
      <c r="C117" s="4"/>
      <c r="D117" s="4"/>
      <c r="E117" s="5" t="s">
        <v>27</v>
      </c>
      <c r="F117" s="4">
        <f>COUNTIF(G3:G114,"f")</f>
        <v>96</v>
      </c>
      <c r="G117" s="4"/>
      <c r="H117" s="5" t="s">
        <v>18</v>
      </c>
      <c r="I117" s="4">
        <f>COUNTIF(H3:H114,"1A")</f>
        <v>32</v>
      </c>
      <c r="K117" s="15" t="s">
        <v>291</v>
      </c>
    </row>
    <row r="118" spans="1:11" x14ac:dyDescent="0.25">
      <c r="E118" s="5" t="s">
        <v>15</v>
      </c>
      <c r="F118" s="4">
        <f>COUNTIF(G3:G114,"m")</f>
        <v>10</v>
      </c>
      <c r="G118" s="4"/>
      <c r="H118" s="5">
        <v>2</v>
      </c>
      <c r="I118" s="4">
        <f>COUNTIF(H3:H114,"2")</f>
        <v>1</v>
      </c>
      <c r="K118" s="16" t="s">
        <v>292</v>
      </c>
    </row>
    <row r="119" spans="1:11" x14ac:dyDescent="0.25">
      <c r="E119" s="5" t="s">
        <v>288</v>
      </c>
      <c r="F119" s="4">
        <f>COUNTBLANK(G3:G114)</f>
        <v>6</v>
      </c>
      <c r="G119" s="4"/>
      <c r="H119" s="5">
        <v>3</v>
      </c>
      <c r="I119" s="4">
        <f>COUNTIF(H3:H114,"3")</f>
        <v>3</v>
      </c>
      <c r="K119" s="15" t="s">
        <v>293</v>
      </c>
    </row>
    <row r="120" spans="1:11" x14ac:dyDescent="0.25">
      <c r="H120" s="5">
        <v>5</v>
      </c>
      <c r="I120" s="4">
        <f>COUNTIF(H3:H114,"5")</f>
        <v>1</v>
      </c>
      <c r="K120" s="16" t="s">
        <v>294</v>
      </c>
    </row>
    <row r="121" spans="1:11" x14ac:dyDescent="0.25">
      <c r="H121" s="5">
        <v>6</v>
      </c>
      <c r="I121" s="4">
        <f>COUNTIF(H3:H114,"6")</f>
        <v>0</v>
      </c>
      <c r="K121" s="15" t="s">
        <v>295</v>
      </c>
    </row>
    <row r="122" spans="1:11" x14ac:dyDescent="0.25">
      <c r="H122" s="5">
        <v>7</v>
      </c>
      <c r="I122" s="4">
        <f>COUNTIF(H3:H114,"7")</f>
        <v>1</v>
      </c>
      <c r="K122" s="16" t="s">
        <v>296</v>
      </c>
    </row>
    <row r="123" spans="1:11" x14ac:dyDescent="0.25">
      <c r="H123" s="5">
        <v>8</v>
      </c>
      <c r="I123" s="4">
        <f>COUNTIF(H3:H114,"8")</f>
        <v>1</v>
      </c>
      <c r="K123" s="15" t="s">
        <v>297</v>
      </c>
    </row>
    <row r="124" spans="1:11" x14ac:dyDescent="0.25">
      <c r="H124" s="5">
        <v>10</v>
      </c>
      <c r="I124" s="4">
        <f>COUNTIF(H3:H114,"10")</f>
        <v>2</v>
      </c>
      <c r="K124" s="16" t="s">
        <v>298</v>
      </c>
    </row>
    <row r="125" spans="1:11" x14ac:dyDescent="0.25">
      <c r="H125" s="5">
        <v>11</v>
      </c>
      <c r="I125" s="4">
        <f>COUNTIF(H3:H114,"11")</f>
        <v>2</v>
      </c>
      <c r="K125" s="15" t="s">
        <v>299</v>
      </c>
    </row>
    <row r="126" spans="1:11" x14ac:dyDescent="0.25">
      <c r="K126" s="16" t="s">
        <v>300</v>
      </c>
    </row>
    <row r="129" spans="1:12" ht="18.75" x14ac:dyDescent="0.3">
      <c r="A129" s="24" t="s">
        <v>289</v>
      </c>
      <c r="B129" s="25"/>
      <c r="C129" s="25"/>
      <c r="D129" s="25"/>
      <c r="E129" s="25"/>
      <c r="F129" s="25"/>
      <c r="G129" s="25"/>
      <c r="H129" s="26"/>
      <c r="I129" s="25"/>
      <c r="J129" s="25"/>
      <c r="K129" s="25"/>
      <c r="L129" s="25"/>
    </row>
    <row r="130" spans="1:12" x14ac:dyDescent="0.25">
      <c r="A130" s="18">
        <v>1</v>
      </c>
      <c r="B130" s="19"/>
      <c r="C130" s="19" t="s">
        <v>29</v>
      </c>
      <c r="D130" s="19" t="s">
        <v>30</v>
      </c>
      <c r="E130" s="19" t="s">
        <v>7</v>
      </c>
      <c r="F130" s="19" t="s">
        <v>8</v>
      </c>
      <c r="G130" s="19" t="s">
        <v>27</v>
      </c>
      <c r="H130" s="20" t="s">
        <v>93</v>
      </c>
      <c r="I130" s="19" t="s">
        <v>94</v>
      </c>
      <c r="J130" s="19"/>
      <c r="K130" s="19"/>
      <c r="L130" s="19" t="s">
        <v>289</v>
      </c>
    </row>
    <row r="131" spans="1:12" x14ac:dyDescent="0.25">
      <c r="A131" s="18"/>
      <c r="B131" s="19"/>
      <c r="C131" s="19"/>
      <c r="D131" s="19"/>
      <c r="E131" s="19" t="s">
        <v>9</v>
      </c>
      <c r="F131" s="19" t="s">
        <v>8</v>
      </c>
      <c r="G131" s="19" t="s">
        <v>27</v>
      </c>
      <c r="H131" s="20" t="s">
        <v>93</v>
      </c>
      <c r="I131" s="19" t="s">
        <v>94</v>
      </c>
      <c r="J131" s="19"/>
      <c r="K131" s="19"/>
      <c r="L131" s="19" t="s">
        <v>289</v>
      </c>
    </row>
    <row r="132" spans="1:12" x14ac:dyDescent="0.25">
      <c r="A132" s="18"/>
      <c r="B132" s="19"/>
      <c r="C132" s="19"/>
      <c r="D132" s="19"/>
      <c r="E132" s="19" t="s">
        <v>10</v>
      </c>
      <c r="F132" s="19" t="s">
        <v>11</v>
      </c>
      <c r="G132" s="19" t="s">
        <v>15</v>
      </c>
      <c r="H132" s="20" t="s">
        <v>93</v>
      </c>
      <c r="I132" s="19" t="s">
        <v>94</v>
      </c>
      <c r="J132" s="19"/>
      <c r="K132" s="19"/>
      <c r="L132" s="19" t="s">
        <v>289</v>
      </c>
    </row>
    <row r="133" spans="1:12" x14ac:dyDescent="0.25">
      <c r="A133" s="18"/>
      <c r="B133" s="19"/>
      <c r="C133" s="19"/>
      <c r="D133" s="19"/>
      <c r="E133" s="19" t="s">
        <v>13</v>
      </c>
      <c r="F133" s="19" t="s">
        <v>12</v>
      </c>
      <c r="G133" s="19" t="s">
        <v>27</v>
      </c>
      <c r="H133" s="20">
        <v>3</v>
      </c>
      <c r="I133" s="19" t="s">
        <v>14</v>
      </c>
      <c r="J133" s="19"/>
      <c r="K133" s="19"/>
      <c r="L133" s="19" t="s">
        <v>289</v>
      </c>
    </row>
    <row r="134" spans="1:12" x14ac:dyDescent="0.25">
      <c r="A134" s="27">
        <v>6</v>
      </c>
      <c r="B134" s="17"/>
      <c r="C134" s="17" t="s">
        <v>29</v>
      </c>
      <c r="D134" s="17" t="s">
        <v>59</v>
      </c>
      <c r="E134" s="17" t="s">
        <v>60</v>
      </c>
      <c r="F134" s="17" t="s">
        <v>61</v>
      </c>
      <c r="G134" s="17" t="s">
        <v>27</v>
      </c>
      <c r="H134" s="28" t="s">
        <v>93</v>
      </c>
      <c r="I134" s="17" t="s">
        <v>94</v>
      </c>
      <c r="J134" s="17"/>
      <c r="K134" s="17"/>
      <c r="L134" s="17" t="s">
        <v>304</v>
      </c>
    </row>
    <row r="135" spans="1:12" x14ac:dyDescent="0.25">
      <c r="A135" s="27"/>
      <c r="B135" s="17"/>
      <c r="C135" s="17"/>
      <c r="D135" s="17"/>
      <c r="E135" s="17" t="s">
        <v>63</v>
      </c>
      <c r="F135" s="17" t="s">
        <v>62</v>
      </c>
      <c r="G135" s="17" t="s">
        <v>15</v>
      </c>
      <c r="H135" s="28" t="s">
        <v>93</v>
      </c>
      <c r="I135" s="17" t="s">
        <v>94</v>
      </c>
      <c r="J135" s="17"/>
      <c r="K135" s="17"/>
      <c r="L135" s="17" t="s">
        <v>304</v>
      </c>
    </row>
    <row r="136" spans="1:12" x14ac:dyDescent="0.25">
      <c r="A136" s="27"/>
      <c r="B136" s="17"/>
      <c r="C136" s="17"/>
      <c r="D136" s="17"/>
      <c r="E136" s="17" t="s">
        <v>64</v>
      </c>
      <c r="F136" s="17" t="s">
        <v>65</v>
      </c>
      <c r="G136" s="17" t="s">
        <v>27</v>
      </c>
      <c r="H136" s="28" t="s">
        <v>93</v>
      </c>
      <c r="I136" s="17" t="s">
        <v>94</v>
      </c>
      <c r="J136" s="17"/>
      <c r="K136" s="17"/>
      <c r="L136" s="17" t="s">
        <v>304</v>
      </c>
    </row>
    <row r="137" spans="1:12" x14ac:dyDescent="0.25">
      <c r="A137" s="27"/>
      <c r="B137" s="17"/>
      <c r="C137" s="17"/>
      <c r="D137" s="17"/>
      <c r="E137" s="17" t="s">
        <v>66</v>
      </c>
      <c r="F137" s="17" t="s">
        <v>67</v>
      </c>
      <c r="G137" s="17" t="s">
        <v>15</v>
      </c>
      <c r="H137" s="28" t="s">
        <v>93</v>
      </c>
      <c r="I137" s="17" t="s">
        <v>94</v>
      </c>
      <c r="J137" s="17"/>
      <c r="K137" s="17"/>
      <c r="L137" s="17" t="s">
        <v>304</v>
      </c>
    </row>
    <row r="138" spans="1:12" x14ac:dyDescent="0.25">
      <c r="A138" s="27"/>
      <c r="B138" s="17"/>
      <c r="C138" s="17"/>
      <c r="D138" s="17"/>
      <c r="E138" s="17" t="s">
        <v>68</v>
      </c>
      <c r="F138" s="17" t="s">
        <v>69</v>
      </c>
      <c r="G138" s="17" t="s">
        <v>27</v>
      </c>
      <c r="H138" s="28" t="s">
        <v>93</v>
      </c>
      <c r="I138" s="17" t="s">
        <v>94</v>
      </c>
      <c r="J138" s="17"/>
      <c r="K138" s="17"/>
      <c r="L138" s="17" t="s">
        <v>304</v>
      </c>
    </row>
    <row r="139" spans="1:12" x14ac:dyDescent="0.25">
      <c r="A139" s="27"/>
      <c r="B139" s="17"/>
      <c r="C139" s="17"/>
      <c r="D139" s="17"/>
      <c r="E139" s="17" t="s">
        <v>70</v>
      </c>
      <c r="F139" s="17" t="s">
        <v>71</v>
      </c>
      <c r="G139" s="17"/>
      <c r="H139" s="28">
        <v>6</v>
      </c>
      <c r="I139" s="17" t="s">
        <v>72</v>
      </c>
      <c r="J139" s="17"/>
      <c r="K139" s="17"/>
      <c r="L139" s="17" t="s">
        <v>304</v>
      </c>
    </row>
    <row r="140" spans="1:12" x14ac:dyDescent="0.25">
      <c r="A140" s="27"/>
      <c r="B140" s="17"/>
      <c r="C140" s="17"/>
      <c r="D140" s="17"/>
      <c r="E140" s="17" t="s">
        <v>74</v>
      </c>
      <c r="F140" s="17" t="s">
        <v>73</v>
      </c>
      <c r="G140" s="17" t="s">
        <v>27</v>
      </c>
      <c r="H140" s="28">
        <v>6</v>
      </c>
      <c r="I140" s="17" t="s">
        <v>72</v>
      </c>
      <c r="J140" s="17"/>
      <c r="K140" s="17"/>
      <c r="L140" s="17" t="s">
        <v>304</v>
      </c>
    </row>
    <row r="141" spans="1:12" x14ac:dyDescent="0.25">
      <c r="A141" s="27"/>
      <c r="B141" s="17"/>
      <c r="C141" s="17"/>
      <c r="D141" s="17" t="s">
        <v>75</v>
      </c>
      <c r="E141" s="17" t="s">
        <v>70</v>
      </c>
      <c r="F141" s="17" t="s">
        <v>71</v>
      </c>
      <c r="G141" s="17"/>
      <c r="H141" s="28">
        <v>6</v>
      </c>
      <c r="I141" s="17" t="s">
        <v>72</v>
      </c>
      <c r="J141" s="17"/>
      <c r="K141" s="17"/>
      <c r="L141" s="17" t="s">
        <v>304</v>
      </c>
    </row>
    <row r="142" spans="1:12" x14ac:dyDescent="0.25">
      <c r="A142" s="27"/>
      <c r="B142" s="17"/>
      <c r="C142" s="17"/>
      <c r="D142" s="17"/>
      <c r="E142" s="17" t="s">
        <v>74</v>
      </c>
      <c r="F142" s="17" t="s">
        <v>73</v>
      </c>
      <c r="G142" s="17" t="s">
        <v>27</v>
      </c>
      <c r="H142" s="28">
        <v>6</v>
      </c>
      <c r="I142" s="17" t="s">
        <v>72</v>
      </c>
      <c r="J142" s="17"/>
      <c r="K142" s="17"/>
      <c r="L142" s="17" t="s">
        <v>304</v>
      </c>
    </row>
    <row r="143" spans="1:12" x14ac:dyDescent="0.25">
      <c r="A143" s="3" t="s">
        <v>286</v>
      </c>
      <c r="B143" s="3" t="s">
        <v>289</v>
      </c>
      <c r="C143" s="4"/>
      <c r="D143" s="4"/>
      <c r="E143" s="5" t="s">
        <v>287</v>
      </c>
      <c r="F143" s="4">
        <f>COUNTA(F130:F142)</f>
        <v>13</v>
      </c>
      <c r="G143" s="4"/>
      <c r="H143" s="5" t="s">
        <v>93</v>
      </c>
      <c r="I143" s="4">
        <f>COUNTIF(H130:H142,"H")</f>
        <v>8</v>
      </c>
      <c r="J143" s="4"/>
      <c r="K143" s="4"/>
      <c r="L143" s="21"/>
    </row>
    <row r="144" spans="1:12" x14ac:dyDescent="0.25">
      <c r="A144" s="4">
        <v>2</v>
      </c>
      <c r="B144" s="4"/>
      <c r="C144" s="4"/>
      <c r="D144" s="4"/>
      <c r="E144" s="5" t="s">
        <v>27</v>
      </c>
      <c r="F144" s="4">
        <f>COUNTIF(G130:G142,"f")</f>
        <v>8</v>
      </c>
      <c r="G144" s="4"/>
      <c r="H144" s="5" t="s">
        <v>18</v>
      </c>
      <c r="I144" s="4">
        <v>0</v>
      </c>
      <c r="J144" s="4"/>
      <c r="K144" s="4"/>
      <c r="L144" s="21"/>
    </row>
    <row r="145" spans="5:12" x14ac:dyDescent="0.25">
      <c r="E145" s="5" t="s">
        <v>15</v>
      </c>
      <c r="F145" s="4">
        <f>COUNTIF(G130:G142,"m")</f>
        <v>3</v>
      </c>
      <c r="G145" s="4"/>
      <c r="H145" s="5">
        <v>2</v>
      </c>
      <c r="I145" s="4">
        <v>0</v>
      </c>
      <c r="J145" s="4"/>
      <c r="K145" s="4"/>
      <c r="L145" s="21"/>
    </row>
    <row r="146" spans="5:12" x14ac:dyDescent="0.25">
      <c r="E146" s="5" t="s">
        <v>288</v>
      </c>
      <c r="F146" s="4">
        <f>COUNTBLANK(G130:G142)</f>
        <v>2</v>
      </c>
      <c r="G146" s="4"/>
      <c r="H146" s="5">
        <v>3</v>
      </c>
      <c r="I146" s="4">
        <v>1</v>
      </c>
      <c r="J146" s="4"/>
      <c r="K146" s="4"/>
      <c r="L146" s="21"/>
    </row>
    <row r="147" spans="5:12" x14ac:dyDescent="0.25">
      <c r="E147" s="4"/>
      <c r="F147" s="4"/>
      <c r="G147" s="4"/>
      <c r="H147" s="29">
        <v>6</v>
      </c>
      <c r="I147" s="4">
        <f>COUNTIF(H130:H142,"6")</f>
        <v>4</v>
      </c>
      <c r="J147" s="4"/>
      <c r="K147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2021-07-23T17:11:57Z</dcterms:created>
  <dcterms:modified xsi:type="dcterms:W3CDTF">2023-01-29T17:02:42Z</dcterms:modified>
</cp:coreProperties>
</file>